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p0001\ownCloud\PK centrum\CENTRUM\ANALÝZY\3 Absolventi\NEZAMĚSTNANOST\výstup\2024\"/>
    </mc:Choice>
  </mc:AlternateContent>
  <xr:revisionPtr revIDLastSave="0" documentId="13_ncr:1_{195E36CD-6E9F-46B2-845B-2B00C15EF929}" xr6:coauthVersionLast="47" xr6:coauthVersionMax="47" xr10:uidLastSave="{00000000-0000-0000-0000-000000000000}"/>
  <bookViews>
    <workbookView xWindow="-108" yWindow="-108" windowWidth="41496" windowHeight="16896" tabRatio="602" activeTab="10" xr2:uid="{00000000-000D-0000-FFFF-FFFF00000000}"/>
  </bookViews>
  <sheets>
    <sheet name="2014" sheetId="7" r:id="rId1"/>
    <sheet name="2015" sheetId="8" r:id="rId2"/>
    <sheet name="2016" sheetId="9" r:id="rId3"/>
    <sheet name="2017" sheetId="10" r:id="rId4"/>
    <sheet name="2018" sheetId="11" r:id="rId5"/>
    <sheet name="2019" sheetId="12" r:id="rId6"/>
    <sheet name="2020" sheetId="13" r:id="rId7"/>
    <sheet name="2021" sheetId="14" r:id="rId8"/>
    <sheet name="2022" sheetId="16" r:id="rId9"/>
    <sheet name="2023" sheetId="17" r:id="rId10"/>
    <sheet name="2024" sheetId="1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18" l="1"/>
  <c r="R93" i="18"/>
  <c r="S92" i="18"/>
  <c r="R92" i="18"/>
  <c r="S82" i="18"/>
  <c r="R82" i="18"/>
  <c r="S81" i="18"/>
  <c r="R81" i="18"/>
  <c r="S80" i="18"/>
  <c r="R80" i="18"/>
  <c r="S79" i="18"/>
  <c r="R79" i="18"/>
  <c r="S78" i="18"/>
  <c r="R78" i="18"/>
  <c r="S77" i="18"/>
  <c r="R77" i="18"/>
  <c r="S76" i="18"/>
  <c r="R76" i="18"/>
  <c r="S75" i="18"/>
  <c r="R75" i="18"/>
  <c r="S74" i="18"/>
  <c r="R74" i="18"/>
  <c r="S73" i="18"/>
  <c r="R73" i="18"/>
  <c r="S72" i="18"/>
  <c r="R72" i="18"/>
  <c r="S71" i="18"/>
  <c r="R71" i="18"/>
  <c r="S70" i="18"/>
  <c r="R70" i="18"/>
  <c r="S69" i="18"/>
  <c r="R69" i="18"/>
  <c r="S68" i="18"/>
  <c r="R68" i="18"/>
  <c r="S67" i="18"/>
  <c r="R67" i="18"/>
  <c r="S66" i="18"/>
  <c r="R66" i="18"/>
  <c r="S65" i="18"/>
  <c r="R65" i="18"/>
  <c r="S64" i="18"/>
  <c r="R64" i="18"/>
  <c r="S63" i="18"/>
  <c r="R63" i="18"/>
  <c r="S62" i="18"/>
  <c r="R62" i="18"/>
  <c r="S61" i="18"/>
  <c r="R61" i="18"/>
  <c r="S60" i="18"/>
  <c r="R60" i="18"/>
  <c r="S59" i="18"/>
  <c r="R59" i="18"/>
  <c r="S58" i="18"/>
  <c r="R58" i="18"/>
  <c r="S57" i="18"/>
  <c r="R57" i="18"/>
  <c r="S56" i="18"/>
  <c r="R56" i="18"/>
  <c r="S55" i="18"/>
  <c r="R55" i="18"/>
  <c r="S54" i="18"/>
  <c r="R54" i="18"/>
  <c r="S53" i="18"/>
  <c r="R53" i="18"/>
  <c r="S52" i="18"/>
  <c r="R52" i="18"/>
  <c r="S51" i="18"/>
  <c r="R51" i="18"/>
  <c r="S50" i="18"/>
  <c r="R50" i="18"/>
  <c r="S49" i="18"/>
  <c r="R49" i="18"/>
  <c r="S48" i="18"/>
  <c r="R48" i="18"/>
  <c r="S47" i="18"/>
  <c r="R47" i="18"/>
  <c r="S46" i="18"/>
  <c r="R46" i="18"/>
  <c r="S45" i="18"/>
  <c r="R45" i="18"/>
  <c r="S44" i="18"/>
  <c r="R44" i="18"/>
  <c r="S43" i="18"/>
  <c r="R43" i="18"/>
  <c r="S42" i="18"/>
  <c r="R42" i="18"/>
  <c r="S41" i="18"/>
  <c r="R41" i="18"/>
  <c r="S40" i="18"/>
  <c r="R40" i="18"/>
  <c r="S39" i="18"/>
  <c r="R39" i="18"/>
  <c r="S37" i="18"/>
  <c r="R37" i="18"/>
  <c r="S38" i="18"/>
  <c r="R38" i="18"/>
  <c r="P82" i="18"/>
  <c r="O82" i="18"/>
  <c r="P81" i="18"/>
  <c r="O81" i="18"/>
  <c r="P80" i="18"/>
  <c r="O80" i="18"/>
  <c r="P79" i="18"/>
  <c r="O79" i="18"/>
  <c r="P78" i="18"/>
  <c r="O78" i="18"/>
  <c r="P77" i="18"/>
  <c r="O77" i="18"/>
  <c r="P76" i="18"/>
  <c r="O76" i="18"/>
  <c r="P75" i="18"/>
  <c r="O75" i="18"/>
  <c r="P74" i="18"/>
  <c r="O74" i="18"/>
  <c r="P73" i="18"/>
  <c r="O73" i="18"/>
  <c r="P72" i="18"/>
  <c r="O72" i="18"/>
  <c r="P71" i="18"/>
  <c r="O71" i="18"/>
  <c r="P70" i="18"/>
  <c r="O70" i="18"/>
  <c r="P69" i="18"/>
  <c r="O69" i="18"/>
  <c r="P68" i="18"/>
  <c r="O68" i="18"/>
  <c r="P67" i="18"/>
  <c r="O67" i="18"/>
  <c r="P66" i="18"/>
  <c r="O66" i="18"/>
  <c r="P65" i="18"/>
  <c r="O65" i="18"/>
  <c r="P64" i="18"/>
  <c r="O64" i="18"/>
  <c r="P63" i="18"/>
  <c r="O63" i="18"/>
  <c r="P62" i="18"/>
  <c r="O62" i="18"/>
  <c r="P61" i="18"/>
  <c r="O61" i="18"/>
  <c r="P60" i="18"/>
  <c r="O60" i="18"/>
  <c r="P59" i="18"/>
  <c r="O59" i="18"/>
  <c r="P58" i="18"/>
  <c r="O58" i="18"/>
  <c r="P57" i="18"/>
  <c r="O57" i="18"/>
  <c r="P56" i="18"/>
  <c r="O56" i="18"/>
  <c r="P55" i="18"/>
  <c r="O55" i="18"/>
  <c r="P54" i="18"/>
  <c r="O54" i="18"/>
  <c r="P53" i="18"/>
  <c r="O53" i="18"/>
  <c r="P52" i="18"/>
  <c r="O52" i="18"/>
  <c r="P51" i="18"/>
  <c r="O51" i="18"/>
  <c r="P50" i="18"/>
  <c r="O50" i="18"/>
  <c r="P49" i="18"/>
  <c r="O49" i="18"/>
  <c r="P48" i="18"/>
  <c r="O48" i="18"/>
  <c r="P47" i="18"/>
  <c r="O47" i="18"/>
  <c r="P46" i="18"/>
  <c r="O46" i="18"/>
  <c r="P45" i="18"/>
  <c r="O45" i="18"/>
  <c r="P44" i="18"/>
  <c r="O44" i="18"/>
  <c r="K82" i="18"/>
  <c r="J82" i="18"/>
  <c r="K81" i="18"/>
  <c r="J81" i="18"/>
  <c r="K80" i="18"/>
  <c r="J80" i="18"/>
  <c r="K79" i="18"/>
  <c r="J79" i="18"/>
  <c r="K78" i="18"/>
  <c r="J78" i="18"/>
  <c r="K77" i="18"/>
  <c r="J77" i="18"/>
  <c r="K76" i="18"/>
  <c r="J76" i="18"/>
  <c r="K75" i="18"/>
  <c r="J75" i="18"/>
  <c r="K74" i="18"/>
  <c r="J74" i="18"/>
  <c r="K73" i="18"/>
  <c r="J73" i="18"/>
  <c r="K72" i="18"/>
  <c r="J72" i="18"/>
  <c r="K71" i="18"/>
  <c r="J71" i="18"/>
  <c r="K70" i="18"/>
  <c r="J70" i="18"/>
  <c r="K69" i="18"/>
  <c r="J69" i="18"/>
  <c r="K68" i="18"/>
  <c r="J68" i="18"/>
  <c r="K67" i="18"/>
  <c r="J67" i="18"/>
  <c r="K66" i="18"/>
  <c r="J66" i="18"/>
  <c r="K65" i="18"/>
  <c r="J65" i="18"/>
  <c r="K64" i="18"/>
  <c r="J64" i="18"/>
  <c r="K63" i="18"/>
  <c r="J63" i="18"/>
  <c r="K62" i="18"/>
  <c r="J62" i="18"/>
  <c r="K61" i="18"/>
  <c r="J61" i="18"/>
  <c r="K60" i="18"/>
  <c r="J60" i="18"/>
  <c r="K59" i="18"/>
  <c r="J59" i="18"/>
  <c r="K58" i="18"/>
  <c r="J58" i="18"/>
  <c r="K57" i="18"/>
  <c r="J57" i="18"/>
  <c r="K56" i="18"/>
  <c r="J56" i="18"/>
  <c r="K55" i="18"/>
  <c r="J55" i="18"/>
  <c r="K54" i="18"/>
  <c r="J54" i="18"/>
  <c r="K53" i="18"/>
  <c r="J53" i="18"/>
  <c r="K52" i="18"/>
  <c r="J52" i="18"/>
  <c r="K51" i="18"/>
  <c r="J51" i="18"/>
  <c r="K50" i="18"/>
  <c r="J50" i="18"/>
  <c r="I83" i="18"/>
  <c r="J44" i="18"/>
  <c r="K44" i="18"/>
  <c r="J49" i="18"/>
  <c r="K49" i="18"/>
  <c r="S30" i="18"/>
  <c r="R30" i="18"/>
  <c r="S29" i="18"/>
  <c r="R29" i="18"/>
  <c r="S28" i="18"/>
  <c r="R28" i="18"/>
  <c r="S27" i="18"/>
  <c r="R27" i="18"/>
  <c r="S26" i="18"/>
  <c r="R26" i="18"/>
  <c r="S25" i="18"/>
  <c r="R25" i="18"/>
  <c r="S24" i="18"/>
  <c r="R24" i="18"/>
  <c r="S23" i="18"/>
  <c r="R23" i="18"/>
  <c r="K29" i="18"/>
  <c r="J29" i="18"/>
  <c r="K28" i="18"/>
  <c r="J28" i="18"/>
  <c r="K27" i="18"/>
  <c r="J27" i="18"/>
  <c r="K26" i="18"/>
  <c r="J26" i="18"/>
  <c r="K25" i="18"/>
  <c r="J25" i="18"/>
  <c r="K24" i="18"/>
  <c r="J24" i="18"/>
  <c r="K23" i="18"/>
  <c r="J23" i="18"/>
  <c r="S11" i="18"/>
  <c r="R11" i="18"/>
  <c r="S10" i="18"/>
  <c r="R10" i="18"/>
  <c r="S9" i="18"/>
  <c r="R9" i="18"/>
  <c r="S8" i="18"/>
  <c r="R8" i="18"/>
  <c r="S7" i="18"/>
  <c r="R7" i="18"/>
  <c r="S6" i="18"/>
  <c r="R6" i="18"/>
  <c r="P11" i="18"/>
  <c r="O11" i="18"/>
  <c r="P10" i="18"/>
  <c r="O10" i="18"/>
  <c r="P9" i="18"/>
  <c r="O9" i="18"/>
  <c r="P6" i="18"/>
  <c r="O6" i="18"/>
  <c r="K11" i="18"/>
  <c r="J11" i="18"/>
  <c r="K10" i="18"/>
  <c r="J10" i="18"/>
  <c r="K9" i="18"/>
  <c r="J9" i="18"/>
  <c r="K6" i="18"/>
  <c r="J6" i="18"/>
  <c r="P93" i="18"/>
  <c r="O93" i="18"/>
  <c r="P92" i="18"/>
  <c r="O92" i="18"/>
  <c r="K93" i="18"/>
  <c r="J93" i="18"/>
  <c r="K92" i="18"/>
  <c r="J92" i="18"/>
  <c r="S32" i="18"/>
  <c r="P32" i="18"/>
  <c r="O32" i="18"/>
  <c r="J32" i="18"/>
  <c r="H32" i="18"/>
  <c r="H34" i="18" s="1"/>
  <c r="H102" i="18" s="1"/>
  <c r="P30" i="18"/>
  <c r="O30" i="18"/>
  <c r="K30" i="18"/>
  <c r="J30" i="18"/>
  <c r="H15" i="18"/>
  <c r="H14" i="18"/>
  <c r="K14" i="18" s="1"/>
  <c r="H83" i="18"/>
  <c r="N95" i="18"/>
  <c r="N105" i="18" s="1"/>
  <c r="P105" i="18" s="1"/>
  <c r="M95" i="18"/>
  <c r="M105" i="18" s="1"/>
  <c r="L95" i="18"/>
  <c r="O95" i="18" s="1"/>
  <c r="I95" i="18"/>
  <c r="H95" i="18"/>
  <c r="H105" i="18" s="1"/>
  <c r="G95" i="18"/>
  <c r="J95" i="18" s="1"/>
  <c r="S94" i="18"/>
  <c r="R94" i="18"/>
  <c r="P94" i="18"/>
  <c r="O94" i="18"/>
  <c r="K94" i="18"/>
  <c r="J94" i="18"/>
  <c r="S91" i="18"/>
  <c r="R91" i="18"/>
  <c r="P91" i="18"/>
  <c r="O91" i="18"/>
  <c r="K91" i="18"/>
  <c r="J91" i="18"/>
  <c r="S90" i="18"/>
  <c r="R90" i="18"/>
  <c r="P90" i="18"/>
  <c r="O90" i="18"/>
  <c r="K90" i="18"/>
  <c r="J90" i="18"/>
  <c r="N88" i="18"/>
  <c r="N104" i="18" s="1"/>
  <c r="P104" i="18" s="1"/>
  <c r="M88" i="18"/>
  <c r="M104" i="18" s="1"/>
  <c r="L88" i="18"/>
  <c r="L104" i="18" s="1"/>
  <c r="O104" i="18" s="1"/>
  <c r="I88" i="18"/>
  <c r="I104" i="18" s="1"/>
  <c r="H88" i="18"/>
  <c r="H104" i="18" s="1"/>
  <c r="G88" i="18"/>
  <c r="G104" i="18" s="1"/>
  <c r="J104" i="18" s="1"/>
  <c r="S87" i="18"/>
  <c r="R87" i="18"/>
  <c r="P87" i="18"/>
  <c r="O87" i="18"/>
  <c r="K87" i="18"/>
  <c r="J87" i="18"/>
  <c r="S86" i="18"/>
  <c r="R86" i="18"/>
  <c r="P86" i="18"/>
  <c r="O86" i="18"/>
  <c r="K86" i="18"/>
  <c r="J86" i="18"/>
  <c r="S85" i="18"/>
  <c r="R85" i="18"/>
  <c r="P85" i="18"/>
  <c r="O85" i="18"/>
  <c r="K85" i="18"/>
  <c r="J85" i="18"/>
  <c r="N83" i="18"/>
  <c r="N103" i="18" s="1"/>
  <c r="M83" i="18"/>
  <c r="M103" i="18" s="1"/>
  <c r="L83" i="18"/>
  <c r="L103" i="18" s="1"/>
  <c r="G83" i="18"/>
  <c r="G103" i="18" s="1"/>
  <c r="K48" i="18"/>
  <c r="J48" i="18"/>
  <c r="K47" i="18"/>
  <c r="J47" i="18"/>
  <c r="K46" i="18"/>
  <c r="J46" i="18"/>
  <c r="K45" i="18"/>
  <c r="J45" i="18"/>
  <c r="P43" i="18"/>
  <c r="O43" i="18"/>
  <c r="K43" i="18"/>
  <c r="J43" i="18"/>
  <c r="P42" i="18"/>
  <c r="O42" i="18"/>
  <c r="K42" i="18"/>
  <c r="J42" i="18"/>
  <c r="P41" i="18"/>
  <c r="O41" i="18"/>
  <c r="K41" i="18"/>
  <c r="J41" i="18"/>
  <c r="P40" i="18"/>
  <c r="O40" i="18"/>
  <c r="K40" i="18"/>
  <c r="J40" i="18"/>
  <c r="P39" i="18"/>
  <c r="O39" i="18"/>
  <c r="K39" i="18"/>
  <c r="J39" i="18"/>
  <c r="P38" i="18"/>
  <c r="O38" i="18"/>
  <c r="K38" i="18"/>
  <c r="J38" i="18"/>
  <c r="P37" i="18"/>
  <c r="O37" i="18"/>
  <c r="K37" i="18"/>
  <c r="J37" i="18"/>
  <c r="S36" i="18"/>
  <c r="R36" i="18"/>
  <c r="P36" i="18"/>
  <c r="O36" i="18"/>
  <c r="K36" i="18"/>
  <c r="J36" i="18"/>
  <c r="N34" i="18"/>
  <c r="M34" i="18"/>
  <c r="M102" i="18" s="1"/>
  <c r="L34" i="18"/>
  <c r="I34" i="18"/>
  <c r="G34" i="18"/>
  <c r="S33" i="18"/>
  <c r="P33" i="18"/>
  <c r="O33" i="18"/>
  <c r="K33" i="18"/>
  <c r="J33" i="18"/>
  <c r="S31" i="18"/>
  <c r="R31" i="18"/>
  <c r="P31" i="18"/>
  <c r="O31" i="18"/>
  <c r="K31" i="18"/>
  <c r="J31" i="18"/>
  <c r="P28" i="18"/>
  <c r="O28" i="18"/>
  <c r="P27" i="18"/>
  <c r="O27" i="18"/>
  <c r="S22" i="18"/>
  <c r="R22" i="18"/>
  <c r="P22" i="18"/>
  <c r="O22" i="18"/>
  <c r="K22" i="18"/>
  <c r="J22" i="18"/>
  <c r="S21" i="18"/>
  <c r="R21" i="18"/>
  <c r="P21" i="18"/>
  <c r="O21" i="18"/>
  <c r="K21" i="18"/>
  <c r="J21" i="18"/>
  <c r="N19" i="18"/>
  <c r="N101" i="18" s="1"/>
  <c r="M19" i="18"/>
  <c r="M101" i="18" s="1"/>
  <c r="L19" i="18"/>
  <c r="L101" i="18" s="1"/>
  <c r="I19" i="18"/>
  <c r="G19" i="18"/>
  <c r="S18" i="18"/>
  <c r="R18" i="18"/>
  <c r="P18" i="18"/>
  <c r="O18" i="18"/>
  <c r="K18" i="18"/>
  <c r="J18" i="18"/>
  <c r="S17" i="18"/>
  <c r="R17" i="18"/>
  <c r="P17" i="18"/>
  <c r="O17" i="18"/>
  <c r="K17" i="18"/>
  <c r="J17" i="18"/>
  <c r="S16" i="18"/>
  <c r="R16" i="18"/>
  <c r="P16" i="18"/>
  <c r="O16" i="18"/>
  <c r="K16" i="18"/>
  <c r="J16" i="18"/>
  <c r="S15" i="18"/>
  <c r="P15" i="18"/>
  <c r="O15" i="18"/>
  <c r="J15" i="18"/>
  <c r="S14" i="18"/>
  <c r="P14" i="18"/>
  <c r="O14" i="18"/>
  <c r="J14" i="18"/>
  <c r="S13" i="18"/>
  <c r="R13" i="18"/>
  <c r="P13" i="18"/>
  <c r="O13" i="18"/>
  <c r="K13" i="18"/>
  <c r="J13" i="18"/>
  <c r="S12" i="18"/>
  <c r="R12" i="18"/>
  <c r="P12" i="18"/>
  <c r="O12" i="18"/>
  <c r="K12" i="18"/>
  <c r="J12" i="18"/>
  <c r="P8" i="18"/>
  <c r="O8" i="18"/>
  <c r="K8" i="18"/>
  <c r="J8" i="18"/>
  <c r="P7" i="18"/>
  <c r="O7" i="18"/>
  <c r="K7" i="18"/>
  <c r="J7" i="18"/>
  <c r="S5" i="18"/>
  <c r="R5" i="18"/>
  <c r="P5" i="18"/>
  <c r="O5" i="18"/>
  <c r="K5" i="18"/>
  <c r="J5" i="18"/>
  <c r="S4" i="18"/>
  <c r="R4" i="18"/>
  <c r="P4" i="18"/>
  <c r="O4" i="18"/>
  <c r="K4" i="18"/>
  <c r="J4" i="18"/>
  <c r="S3" i="18"/>
  <c r="R3" i="18"/>
  <c r="P3" i="18"/>
  <c r="O3" i="18"/>
  <c r="K3" i="18"/>
  <c r="J3" i="18"/>
  <c r="P20" i="17"/>
  <c r="O20" i="17"/>
  <c r="K20" i="17"/>
  <c r="J20" i="17"/>
  <c r="S20" i="17"/>
  <c r="R20" i="17"/>
  <c r="H11" i="17"/>
  <c r="H15" i="17" s="1"/>
  <c r="H73" i="17" s="1"/>
  <c r="K30" i="17"/>
  <c r="J30" i="17"/>
  <c r="O30" i="17"/>
  <c r="P30" i="17"/>
  <c r="R30" i="17"/>
  <c r="S30" i="17"/>
  <c r="R61" i="17"/>
  <c r="S56" i="17"/>
  <c r="S55" i="17"/>
  <c r="S54" i="17"/>
  <c r="S53" i="17"/>
  <c r="S52" i="17"/>
  <c r="S51" i="17"/>
  <c r="S50" i="17"/>
  <c r="S49" i="17"/>
  <c r="S48" i="17"/>
  <c r="S47" i="17"/>
  <c r="S46" i="17"/>
  <c r="S45" i="17"/>
  <c r="S44" i="17"/>
  <c r="S43" i="17"/>
  <c r="S42" i="17"/>
  <c r="S41" i="17"/>
  <c r="S40" i="17"/>
  <c r="S39" i="17"/>
  <c r="S38" i="17"/>
  <c r="S37" i="17"/>
  <c r="S36" i="17"/>
  <c r="S35" i="17"/>
  <c r="S34" i="17"/>
  <c r="S33" i="17"/>
  <c r="S32" i="17"/>
  <c r="S31" i="17"/>
  <c r="S29" i="17"/>
  <c r="S28" i="17"/>
  <c r="S27" i="17"/>
  <c r="R56" i="17"/>
  <c r="R55" i="17"/>
  <c r="R54" i="17"/>
  <c r="R53" i="17"/>
  <c r="R52" i="17"/>
  <c r="R51" i="17"/>
  <c r="R50" i="17"/>
  <c r="R49" i="17"/>
  <c r="R48" i="17"/>
  <c r="R47" i="17"/>
  <c r="R46" i="17"/>
  <c r="R45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29" i="17"/>
  <c r="R28" i="17"/>
  <c r="R27" i="17"/>
  <c r="P56" i="17"/>
  <c r="P55" i="17"/>
  <c r="P54" i="17"/>
  <c r="P53" i="17"/>
  <c r="P52" i="17"/>
  <c r="P51" i="17"/>
  <c r="P50" i="17"/>
  <c r="P49" i="17"/>
  <c r="P48" i="17"/>
  <c r="P47" i="17"/>
  <c r="P46" i="17"/>
  <c r="P45" i="17"/>
  <c r="P44" i="17"/>
  <c r="P43" i="17"/>
  <c r="P42" i="17"/>
  <c r="P41" i="17"/>
  <c r="P40" i="17"/>
  <c r="P39" i="17"/>
  <c r="P38" i="17"/>
  <c r="P37" i="17"/>
  <c r="P36" i="17"/>
  <c r="P35" i="17"/>
  <c r="P34" i="17"/>
  <c r="P33" i="17"/>
  <c r="P32" i="17"/>
  <c r="P31" i="17"/>
  <c r="P29" i="17"/>
  <c r="P28" i="17"/>
  <c r="P27" i="17"/>
  <c r="P26" i="17"/>
  <c r="O56" i="17"/>
  <c r="O55" i="17"/>
  <c r="O54" i="17"/>
  <c r="O53" i="17"/>
  <c r="O52" i="17"/>
  <c r="O51" i="17"/>
  <c r="O50" i="17"/>
  <c r="O49" i="17"/>
  <c r="O48" i="17"/>
  <c r="O47" i="17"/>
  <c r="O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29" i="17"/>
  <c r="O28" i="17"/>
  <c r="O27" i="17"/>
  <c r="O26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29" i="17"/>
  <c r="K28" i="17"/>
  <c r="K27" i="17"/>
  <c r="K26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29" i="17"/>
  <c r="J28" i="17"/>
  <c r="J27" i="17"/>
  <c r="J26" i="17"/>
  <c r="I57" i="17"/>
  <c r="I75" i="17" s="1"/>
  <c r="S22" i="17"/>
  <c r="S21" i="17"/>
  <c r="S19" i="17"/>
  <c r="R22" i="17"/>
  <c r="R21" i="17"/>
  <c r="R19" i="17"/>
  <c r="R18" i="17"/>
  <c r="P22" i="17"/>
  <c r="O22" i="17"/>
  <c r="K22" i="17"/>
  <c r="J22" i="17"/>
  <c r="P8" i="17"/>
  <c r="P7" i="17"/>
  <c r="O8" i="17"/>
  <c r="O7" i="17"/>
  <c r="K8" i="17"/>
  <c r="K7" i="17"/>
  <c r="K6" i="17"/>
  <c r="J7" i="17"/>
  <c r="R7" i="17"/>
  <c r="S7" i="17"/>
  <c r="J8" i="17"/>
  <c r="R8" i="17"/>
  <c r="S8" i="17"/>
  <c r="P6" i="17"/>
  <c r="S14" i="17"/>
  <c r="R14" i="17"/>
  <c r="S13" i="17"/>
  <c r="R13" i="17"/>
  <c r="S12" i="17"/>
  <c r="R12" i="17"/>
  <c r="S11" i="17"/>
  <c r="S10" i="17"/>
  <c r="R10" i="17"/>
  <c r="S9" i="17"/>
  <c r="R9" i="17"/>
  <c r="S6" i="17"/>
  <c r="R6" i="17"/>
  <c r="S5" i="17"/>
  <c r="R5" i="17"/>
  <c r="O6" i="17"/>
  <c r="J6" i="17"/>
  <c r="G57" i="17"/>
  <c r="G75" i="17" s="1"/>
  <c r="L57" i="17"/>
  <c r="O57" i="17" s="1"/>
  <c r="M57" i="17"/>
  <c r="M75" i="17" s="1"/>
  <c r="N57" i="17"/>
  <c r="N75" i="17" s="1"/>
  <c r="S26" i="17"/>
  <c r="R26" i="17"/>
  <c r="H57" i="17"/>
  <c r="H75" i="17" s="1"/>
  <c r="M62" i="17"/>
  <c r="M76" i="17" s="1"/>
  <c r="M67" i="17"/>
  <c r="M77" i="17" s="1"/>
  <c r="S66" i="17"/>
  <c r="R66" i="17"/>
  <c r="S65" i="17"/>
  <c r="R65" i="17"/>
  <c r="S64" i="17"/>
  <c r="R64" i="17"/>
  <c r="N67" i="17"/>
  <c r="L67" i="17"/>
  <c r="O67" i="17" s="1"/>
  <c r="I67" i="17"/>
  <c r="H67" i="17"/>
  <c r="H77" i="17" s="1"/>
  <c r="G67" i="17"/>
  <c r="J67" i="17" s="1"/>
  <c r="P66" i="17"/>
  <c r="O66" i="17"/>
  <c r="K66" i="17"/>
  <c r="J66" i="17"/>
  <c r="P65" i="17"/>
  <c r="O65" i="17"/>
  <c r="K65" i="17"/>
  <c r="J65" i="17"/>
  <c r="P64" i="17"/>
  <c r="O64" i="17"/>
  <c r="K64" i="17"/>
  <c r="J64" i="17"/>
  <c r="R25" i="17"/>
  <c r="S25" i="17"/>
  <c r="P9" i="17"/>
  <c r="O9" i="17"/>
  <c r="K9" i="17"/>
  <c r="J9" i="17"/>
  <c r="N62" i="17"/>
  <c r="N76" i="17" s="1"/>
  <c r="P76" i="17" s="1"/>
  <c r="L62" i="17"/>
  <c r="L76" i="17" s="1"/>
  <c r="O76" i="17" s="1"/>
  <c r="I62" i="17"/>
  <c r="H62" i="17"/>
  <c r="H76" i="17" s="1"/>
  <c r="G62" i="17"/>
  <c r="J62" i="17" s="1"/>
  <c r="S61" i="17"/>
  <c r="P61" i="17"/>
  <c r="O61" i="17"/>
  <c r="K61" i="17"/>
  <c r="J61" i="17"/>
  <c r="S60" i="17"/>
  <c r="R60" i="17"/>
  <c r="P60" i="17"/>
  <c r="O60" i="17"/>
  <c r="K60" i="17"/>
  <c r="J60" i="17"/>
  <c r="S59" i="17"/>
  <c r="R59" i="17"/>
  <c r="P59" i="17"/>
  <c r="O59" i="17"/>
  <c r="K59" i="17"/>
  <c r="J59" i="17"/>
  <c r="P25" i="17"/>
  <c r="O25" i="17"/>
  <c r="K25" i="17"/>
  <c r="J25" i="17"/>
  <c r="N23" i="17"/>
  <c r="N74" i="17" s="1"/>
  <c r="M23" i="17"/>
  <c r="M74" i="17" s="1"/>
  <c r="L23" i="17"/>
  <c r="L74" i="17" s="1"/>
  <c r="I23" i="17"/>
  <c r="I74" i="17" s="1"/>
  <c r="H23" i="17"/>
  <c r="H74" i="17" s="1"/>
  <c r="G23" i="17"/>
  <c r="G74" i="17" s="1"/>
  <c r="P21" i="17"/>
  <c r="O21" i="17"/>
  <c r="K21" i="17"/>
  <c r="J21" i="17"/>
  <c r="P19" i="17"/>
  <c r="O19" i="17"/>
  <c r="K19" i="17"/>
  <c r="J19" i="17"/>
  <c r="S18" i="17"/>
  <c r="P18" i="17"/>
  <c r="O18" i="17"/>
  <c r="K18" i="17"/>
  <c r="J18" i="17"/>
  <c r="S17" i="17"/>
  <c r="R17" i="17"/>
  <c r="P17" i="17"/>
  <c r="O17" i="17"/>
  <c r="K17" i="17"/>
  <c r="J17" i="17"/>
  <c r="N15" i="17"/>
  <c r="N73" i="17" s="1"/>
  <c r="M15" i="17"/>
  <c r="M73" i="17" s="1"/>
  <c r="L15" i="17"/>
  <c r="L73" i="17" s="1"/>
  <c r="I15" i="17"/>
  <c r="I73" i="17" s="1"/>
  <c r="G15" i="17"/>
  <c r="G73" i="17" s="1"/>
  <c r="P14" i="17"/>
  <c r="O14" i="17"/>
  <c r="K14" i="17"/>
  <c r="J14" i="17"/>
  <c r="P13" i="17"/>
  <c r="O13" i="17"/>
  <c r="K13" i="17"/>
  <c r="J13" i="17"/>
  <c r="P12" i="17"/>
  <c r="O12" i="17"/>
  <c r="K12" i="17"/>
  <c r="J12" i="17"/>
  <c r="P11" i="17"/>
  <c r="O11" i="17"/>
  <c r="J11" i="17"/>
  <c r="P10" i="17"/>
  <c r="O10" i="17"/>
  <c r="K10" i="17"/>
  <c r="J10" i="17"/>
  <c r="P5" i="17"/>
  <c r="O5" i="17"/>
  <c r="K5" i="17"/>
  <c r="J5" i="17"/>
  <c r="S4" i="17"/>
  <c r="R4" i="17"/>
  <c r="P4" i="17"/>
  <c r="O4" i="17"/>
  <c r="K4" i="17"/>
  <c r="J4" i="17"/>
  <c r="S3" i="17"/>
  <c r="R3" i="17"/>
  <c r="P3" i="17"/>
  <c r="O3" i="17"/>
  <c r="K3" i="17"/>
  <c r="J3" i="17"/>
  <c r="I21" i="16"/>
  <c r="P17" i="16"/>
  <c r="O17" i="16"/>
  <c r="R14" i="18" l="1"/>
  <c r="K32" i="18"/>
  <c r="R32" i="18"/>
  <c r="O103" i="18"/>
  <c r="R33" i="18"/>
  <c r="J19" i="18"/>
  <c r="P88" i="18"/>
  <c r="P95" i="18"/>
  <c r="P34" i="18"/>
  <c r="P83" i="18"/>
  <c r="O34" i="18"/>
  <c r="K83" i="18"/>
  <c r="J88" i="18"/>
  <c r="O83" i="18"/>
  <c r="R95" i="18"/>
  <c r="H19" i="18"/>
  <c r="H101" i="18" s="1"/>
  <c r="L105" i="18"/>
  <c r="O105" i="18" s="1"/>
  <c r="S95" i="18"/>
  <c r="G105" i="18"/>
  <c r="J105" i="18" s="1"/>
  <c r="I105" i="18"/>
  <c r="R105" i="18" s="1"/>
  <c r="O88" i="18"/>
  <c r="S88" i="18"/>
  <c r="K88" i="18"/>
  <c r="J34" i="18"/>
  <c r="S19" i="18"/>
  <c r="S34" i="18"/>
  <c r="S83" i="18"/>
  <c r="M106" i="18"/>
  <c r="P101" i="18"/>
  <c r="P103" i="18"/>
  <c r="O101" i="18"/>
  <c r="S104" i="18"/>
  <c r="R104" i="18"/>
  <c r="K104" i="18"/>
  <c r="R15" i="18"/>
  <c r="K34" i="18"/>
  <c r="R88" i="18"/>
  <c r="K95" i="18"/>
  <c r="G101" i="18"/>
  <c r="L102" i="18"/>
  <c r="H103" i="18"/>
  <c r="R83" i="18"/>
  <c r="I101" i="18"/>
  <c r="I103" i="18"/>
  <c r="J83" i="18"/>
  <c r="N102" i="18"/>
  <c r="P102" i="18" s="1"/>
  <c r="G102" i="18"/>
  <c r="O19" i="18"/>
  <c r="K15" i="18"/>
  <c r="P19" i="18"/>
  <c r="R34" i="18"/>
  <c r="I102" i="18"/>
  <c r="P57" i="17"/>
  <c r="J57" i="17"/>
  <c r="K57" i="17"/>
  <c r="K75" i="17"/>
  <c r="K74" i="17"/>
  <c r="K11" i="17"/>
  <c r="R11" i="17"/>
  <c r="K62" i="17"/>
  <c r="K67" i="17"/>
  <c r="M78" i="17"/>
  <c r="H78" i="17"/>
  <c r="P75" i="17"/>
  <c r="I77" i="17"/>
  <c r="L77" i="17"/>
  <c r="O77" i="17" s="1"/>
  <c r="G77" i="17"/>
  <c r="J77" i="17" s="1"/>
  <c r="P67" i="17"/>
  <c r="N77" i="17"/>
  <c r="N78" i="17" s="1"/>
  <c r="R67" i="17"/>
  <c r="S67" i="17"/>
  <c r="P73" i="17"/>
  <c r="P74" i="17"/>
  <c r="J74" i="17"/>
  <c r="I76" i="17"/>
  <c r="O73" i="17"/>
  <c r="J75" i="17"/>
  <c r="O74" i="17"/>
  <c r="J73" i="17"/>
  <c r="K73" i="17"/>
  <c r="G76" i="17"/>
  <c r="L75" i="17"/>
  <c r="P23" i="17"/>
  <c r="O15" i="17"/>
  <c r="R23" i="17"/>
  <c r="J23" i="17"/>
  <c r="O62" i="17"/>
  <c r="O23" i="17"/>
  <c r="P15" i="17"/>
  <c r="R75" i="17"/>
  <c r="R73" i="17"/>
  <c r="S73" i="17"/>
  <c r="R15" i="17"/>
  <c r="J15" i="17"/>
  <c r="S15" i="17"/>
  <c r="S23" i="17"/>
  <c r="S57" i="17"/>
  <c r="P62" i="17"/>
  <c r="R57" i="17"/>
  <c r="K23" i="17"/>
  <c r="R62" i="17"/>
  <c r="K15" i="17"/>
  <c r="S62" i="17"/>
  <c r="N73" i="16"/>
  <c r="M64" i="16"/>
  <c r="M73" i="16" s="1"/>
  <c r="L64" i="16"/>
  <c r="L73" i="16" s="1"/>
  <c r="O73" i="16" s="1"/>
  <c r="I64" i="16"/>
  <c r="K64" i="16" s="1"/>
  <c r="H64" i="16"/>
  <c r="H73" i="16" s="1"/>
  <c r="G64" i="16"/>
  <c r="G73" i="16" s="1"/>
  <c r="S63" i="16"/>
  <c r="R63" i="16"/>
  <c r="P63" i="16"/>
  <c r="O63" i="16"/>
  <c r="K63" i="16"/>
  <c r="J63" i="16"/>
  <c r="S62" i="16"/>
  <c r="R62" i="16"/>
  <c r="P62" i="16"/>
  <c r="O62" i="16"/>
  <c r="K62" i="16"/>
  <c r="J62" i="16"/>
  <c r="S61" i="16"/>
  <c r="R61" i="16"/>
  <c r="P61" i="16"/>
  <c r="O61" i="16"/>
  <c r="K61" i="16"/>
  <c r="J61" i="16"/>
  <c r="S60" i="16"/>
  <c r="R60" i="16"/>
  <c r="P60" i="16"/>
  <c r="O60" i="16"/>
  <c r="K60" i="16"/>
  <c r="J60" i="16"/>
  <c r="S59" i="16"/>
  <c r="R59" i="16"/>
  <c r="P59" i="16"/>
  <c r="O59" i="16"/>
  <c r="K59" i="16"/>
  <c r="J59" i="16"/>
  <c r="S58" i="16"/>
  <c r="R58" i="16"/>
  <c r="P58" i="16"/>
  <c r="O58" i="16"/>
  <c r="K58" i="16"/>
  <c r="J58" i="16"/>
  <c r="S57" i="16"/>
  <c r="R57" i="16"/>
  <c r="P57" i="16"/>
  <c r="O57" i="16"/>
  <c r="K57" i="16"/>
  <c r="J57" i="16"/>
  <c r="S56" i="16"/>
  <c r="R56" i="16"/>
  <c r="P56" i="16"/>
  <c r="O56" i="16"/>
  <c r="K56" i="16"/>
  <c r="J56" i="16"/>
  <c r="S55" i="16"/>
  <c r="R55" i="16"/>
  <c r="P55" i="16"/>
  <c r="O55" i="16"/>
  <c r="K55" i="16"/>
  <c r="J55" i="16"/>
  <c r="N53" i="16"/>
  <c r="N72" i="16" s="1"/>
  <c r="M53" i="16"/>
  <c r="M72" i="16" s="1"/>
  <c r="L53" i="16"/>
  <c r="O53" i="16" s="1"/>
  <c r="I53" i="16"/>
  <c r="I72" i="16" s="1"/>
  <c r="H53" i="16"/>
  <c r="H72" i="16" s="1"/>
  <c r="G53" i="16"/>
  <c r="G72" i="16" s="1"/>
  <c r="S52" i="16"/>
  <c r="R52" i="16"/>
  <c r="P52" i="16"/>
  <c r="O52" i="16"/>
  <c r="K52" i="16"/>
  <c r="J52" i="16"/>
  <c r="S51" i="16"/>
  <c r="R51" i="16"/>
  <c r="P51" i="16"/>
  <c r="O51" i="16"/>
  <c r="K51" i="16"/>
  <c r="J51" i="16"/>
  <c r="S50" i="16"/>
  <c r="R50" i="16"/>
  <c r="P50" i="16"/>
  <c r="O50" i="16"/>
  <c r="K50" i="16"/>
  <c r="J50" i="16"/>
  <c r="S49" i="16"/>
  <c r="R49" i="16"/>
  <c r="P49" i="16"/>
  <c r="O49" i="16"/>
  <c r="K49" i="16"/>
  <c r="J49" i="16"/>
  <c r="S48" i="16"/>
  <c r="R48" i="16"/>
  <c r="P48" i="16"/>
  <c r="O48" i="16"/>
  <c r="K48" i="16"/>
  <c r="J48" i="16"/>
  <c r="S47" i="16"/>
  <c r="R47" i="16"/>
  <c r="P47" i="16"/>
  <c r="O47" i="16"/>
  <c r="K47" i="16"/>
  <c r="J47" i="16"/>
  <c r="S46" i="16"/>
  <c r="R46" i="16"/>
  <c r="P46" i="16"/>
  <c r="O46" i="16"/>
  <c r="K46" i="16"/>
  <c r="J46" i="16"/>
  <c r="S45" i="16"/>
  <c r="R45" i="16"/>
  <c r="P45" i="16"/>
  <c r="O45" i="16"/>
  <c r="K45" i="16"/>
  <c r="J45" i="16"/>
  <c r="S44" i="16"/>
  <c r="R44" i="16"/>
  <c r="P44" i="16"/>
  <c r="O44" i="16"/>
  <c r="K44" i="16"/>
  <c r="J44" i="16"/>
  <c r="S43" i="16"/>
  <c r="R43" i="16"/>
  <c r="P43" i="16"/>
  <c r="O43" i="16"/>
  <c r="K43" i="16"/>
  <c r="J43" i="16"/>
  <c r="S42" i="16"/>
  <c r="R42" i="16"/>
  <c r="P42" i="16"/>
  <c r="O42" i="16"/>
  <c r="K42" i="16"/>
  <c r="J42" i="16"/>
  <c r="S41" i="16"/>
  <c r="R41" i="16"/>
  <c r="P41" i="16"/>
  <c r="O41" i="16"/>
  <c r="K41" i="16"/>
  <c r="J41" i="16"/>
  <c r="S40" i="16"/>
  <c r="R40" i="16"/>
  <c r="P40" i="16"/>
  <c r="O40" i="16"/>
  <c r="K40" i="16"/>
  <c r="J40" i="16"/>
  <c r="S39" i="16"/>
  <c r="R39" i="16"/>
  <c r="P39" i="16"/>
  <c r="O39" i="16"/>
  <c r="K39" i="16"/>
  <c r="J39" i="16"/>
  <c r="S38" i="16"/>
  <c r="R38" i="16"/>
  <c r="P38" i="16"/>
  <c r="O38" i="16"/>
  <c r="K38" i="16"/>
  <c r="J38" i="16"/>
  <c r="S37" i="16"/>
  <c r="R37" i="16"/>
  <c r="P37" i="16"/>
  <c r="O37" i="16"/>
  <c r="K37" i="16"/>
  <c r="J37" i="16"/>
  <c r="S36" i="16"/>
  <c r="R36" i="16"/>
  <c r="P36" i="16"/>
  <c r="O36" i="16"/>
  <c r="K36" i="16"/>
  <c r="J36" i="16"/>
  <c r="S35" i="16"/>
  <c r="R35" i="16"/>
  <c r="P35" i="16"/>
  <c r="O35" i="16"/>
  <c r="K35" i="16"/>
  <c r="J35" i="16"/>
  <c r="S34" i="16"/>
  <c r="R34" i="16"/>
  <c r="P34" i="16"/>
  <c r="O34" i="16"/>
  <c r="K34" i="16"/>
  <c r="J34" i="16"/>
  <c r="S33" i="16"/>
  <c r="R33" i="16"/>
  <c r="P33" i="16"/>
  <c r="O33" i="16"/>
  <c r="K33" i="16"/>
  <c r="J33" i="16"/>
  <c r="S32" i="16"/>
  <c r="R32" i="16"/>
  <c r="P32" i="16"/>
  <c r="O32" i="16"/>
  <c r="K32" i="16"/>
  <c r="J32" i="16"/>
  <c r="S31" i="16"/>
  <c r="R31" i="16"/>
  <c r="P31" i="16"/>
  <c r="O31" i="16"/>
  <c r="K31" i="16"/>
  <c r="J31" i="16"/>
  <c r="S30" i="16"/>
  <c r="R30" i="16"/>
  <c r="P30" i="16"/>
  <c r="O30" i="16"/>
  <c r="K30" i="16"/>
  <c r="J30" i="16"/>
  <c r="S29" i="16"/>
  <c r="R29" i="16"/>
  <c r="P29" i="16"/>
  <c r="O29" i="16"/>
  <c r="K29" i="16"/>
  <c r="J29" i="16"/>
  <c r="S28" i="16"/>
  <c r="R28" i="16"/>
  <c r="P28" i="16"/>
  <c r="O28" i="16"/>
  <c r="K28" i="16"/>
  <c r="J28" i="16"/>
  <c r="R27" i="16"/>
  <c r="P27" i="16"/>
  <c r="O27" i="16"/>
  <c r="K27" i="16"/>
  <c r="J27" i="16"/>
  <c r="R26" i="16"/>
  <c r="P26" i="16"/>
  <c r="O26" i="16"/>
  <c r="K26" i="16"/>
  <c r="J26" i="16"/>
  <c r="R25" i="16"/>
  <c r="P25" i="16"/>
  <c r="O25" i="16"/>
  <c r="K25" i="16"/>
  <c r="J25" i="16"/>
  <c r="S24" i="16"/>
  <c r="R24" i="16"/>
  <c r="P24" i="16"/>
  <c r="O24" i="16"/>
  <c r="K24" i="16"/>
  <c r="J24" i="16"/>
  <c r="S23" i="16"/>
  <c r="R23" i="16"/>
  <c r="P23" i="16"/>
  <c r="O23" i="16"/>
  <c r="K23" i="16"/>
  <c r="J23" i="16"/>
  <c r="N21" i="16"/>
  <c r="M21" i="16"/>
  <c r="M71" i="16" s="1"/>
  <c r="L21" i="16"/>
  <c r="L71" i="16" s="1"/>
  <c r="H21" i="16"/>
  <c r="H71" i="16" s="1"/>
  <c r="G21" i="16"/>
  <c r="S20" i="16"/>
  <c r="R20" i="16"/>
  <c r="P20" i="16"/>
  <c r="O20" i="16"/>
  <c r="K20" i="16"/>
  <c r="J20" i="16"/>
  <c r="S19" i="16"/>
  <c r="R19" i="16"/>
  <c r="P19" i="16"/>
  <c r="O19" i="16"/>
  <c r="K19" i="16"/>
  <c r="J19" i="16"/>
  <c r="S18" i="16"/>
  <c r="R18" i="16"/>
  <c r="P18" i="16"/>
  <c r="O18" i="16"/>
  <c r="K18" i="16"/>
  <c r="J18" i="16"/>
  <c r="S16" i="16"/>
  <c r="R16" i="16"/>
  <c r="P16" i="16"/>
  <c r="O16" i="16"/>
  <c r="K16" i="16"/>
  <c r="J16" i="16"/>
  <c r="S15" i="16"/>
  <c r="R15" i="16"/>
  <c r="P15" i="16"/>
  <c r="O15" i="16"/>
  <c r="K15" i="16"/>
  <c r="J15" i="16"/>
  <c r="S14" i="16"/>
  <c r="R14" i="16"/>
  <c r="P14" i="16"/>
  <c r="O14" i="16"/>
  <c r="K14" i="16"/>
  <c r="J14" i="16"/>
  <c r="S13" i="16"/>
  <c r="R13" i="16"/>
  <c r="P13" i="16"/>
  <c r="O13" i="16"/>
  <c r="K13" i="16"/>
  <c r="J13" i="16"/>
  <c r="N11" i="16"/>
  <c r="M11" i="16"/>
  <c r="M70" i="16" s="1"/>
  <c r="L11" i="16"/>
  <c r="I11" i="16"/>
  <c r="I70" i="16" s="1"/>
  <c r="H11" i="16"/>
  <c r="H70" i="16" s="1"/>
  <c r="G11" i="16"/>
  <c r="G70" i="16" s="1"/>
  <c r="S10" i="16"/>
  <c r="R10" i="16"/>
  <c r="P10" i="16"/>
  <c r="O10" i="16"/>
  <c r="K10" i="16"/>
  <c r="J10" i="16"/>
  <c r="S9" i="16"/>
  <c r="R9" i="16"/>
  <c r="P9" i="16"/>
  <c r="O9" i="16"/>
  <c r="K9" i="16"/>
  <c r="J9" i="16"/>
  <c r="S8" i="16"/>
  <c r="R8" i="16"/>
  <c r="P8" i="16"/>
  <c r="O8" i="16"/>
  <c r="K8" i="16"/>
  <c r="J8" i="16"/>
  <c r="S7" i="16"/>
  <c r="R7" i="16"/>
  <c r="P7" i="16"/>
  <c r="O7" i="16"/>
  <c r="K7" i="16"/>
  <c r="J7" i="16"/>
  <c r="S6" i="16"/>
  <c r="R6" i="16"/>
  <c r="P6" i="16"/>
  <c r="O6" i="16"/>
  <c r="K6" i="16"/>
  <c r="J6" i="16"/>
  <c r="S5" i="16"/>
  <c r="R5" i="16"/>
  <c r="P5" i="16"/>
  <c r="O5" i="16"/>
  <c r="K5" i="16"/>
  <c r="J5" i="16"/>
  <c r="S4" i="16"/>
  <c r="R4" i="16"/>
  <c r="P4" i="16"/>
  <c r="O4" i="16"/>
  <c r="K4" i="16"/>
  <c r="J4" i="16"/>
  <c r="S3" i="16"/>
  <c r="R3" i="16"/>
  <c r="P3" i="16"/>
  <c r="O3" i="16"/>
  <c r="K3" i="16"/>
  <c r="J3" i="16"/>
  <c r="K19" i="18" l="1"/>
  <c r="S101" i="18"/>
  <c r="R19" i="18"/>
  <c r="O102" i="18"/>
  <c r="K105" i="18"/>
  <c r="S105" i="18"/>
  <c r="H106" i="18"/>
  <c r="N106" i="18"/>
  <c r="P106" i="18" s="1"/>
  <c r="K103" i="18"/>
  <c r="S103" i="18"/>
  <c r="R103" i="18"/>
  <c r="G106" i="18"/>
  <c r="J101" i="18"/>
  <c r="S102" i="18"/>
  <c r="R102" i="18"/>
  <c r="K102" i="18"/>
  <c r="I106" i="18"/>
  <c r="K101" i="18"/>
  <c r="R101" i="18"/>
  <c r="L106" i="18"/>
  <c r="J102" i="18"/>
  <c r="J103" i="18"/>
  <c r="P78" i="17"/>
  <c r="I78" i="17"/>
  <c r="K78" i="17" s="1"/>
  <c r="O75" i="17"/>
  <c r="L78" i="17"/>
  <c r="O78" i="17" s="1"/>
  <c r="J76" i="17"/>
  <c r="G78" i="17"/>
  <c r="K77" i="17"/>
  <c r="R77" i="17"/>
  <c r="K76" i="17"/>
  <c r="R76" i="17"/>
  <c r="S77" i="17"/>
  <c r="P77" i="17"/>
  <c r="S74" i="17"/>
  <c r="R74" i="17"/>
  <c r="S76" i="17"/>
  <c r="S75" i="17"/>
  <c r="P11" i="16"/>
  <c r="P21" i="16"/>
  <c r="K21" i="16"/>
  <c r="P72" i="16"/>
  <c r="J21" i="16"/>
  <c r="S26" i="16"/>
  <c r="S27" i="16"/>
  <c r="J64" i="16"/>
  <c r="L72" i="16"/>
  <c r="O72" i="16" s="1"/>
  <c r="J11" i="16"/>
  <c r="P64" i="16"/>
  <c r="S64" i="16"/>
  <c r="S25" i="16"/>
  <c r="P53" i="16"/>
  <c r="J53" i="16"/>
  <c r="S53" i="16"/>
  <c r="K11" i="16"/>
  <c r="S11" i="16"/>
  <c r="R72" i="16"/>
  <c r="K72" i="16"/>
  <c r="S72" i="16"/>
  <c r="P73" i="16"/>
  <c r="H74" i="16"/>
  <c r="J70" i="16"/>
  <c r="K70" i="16"/>
  <c r="M74" i="16"/>
  <c r="J72" i="16"/>
  <c r="N71" i="16"/>
  <c r="P71" i="16" s="1"/>
  <c r="R53" i="16"/>
  <c r="O64" i="16"/>
  <c r="G71" i="16"/>
  <c r="L70" i="16"/>
  <c r="O21" i="16"/>
  <c r="K53" i="16"/>
  <c r="R64" i="16"/>
  <c r="I71" i="16"/>
  <c r="I73" i="16"/>
  <c r="N70" i="16"/>
  <c r="R70" i="16" s="1"/>
  <c r="O11" i="16"/>
  <c r="R21" i="16"/>
  <c r="S21" i="16"/>
  <c r="R11" i="16"/>
  <c r="S24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P57" i="14"/>
  <c r="P56" i="14"/>
  <c r="P55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O20" i="14"/>
  <c r="O19" i="14"/>
  <c r="O18" i="14"/>
  <c r="O17" i="14"/>
  <c r="O16" i="14"/>
  <c r="O15" i="14"/>
  <c r="O14" i="14"/>
  <c r="P20" i="14"/>
  <c r="P19" i="14"/>
  <c r="P18" i="14"/>
  <c r="P17" i="14"/>
  <c r="P16" i="14"/>
  <c r="P15" i="14"/>
  <c r="P14" i="14"/>
  <c r="P11" i="14"/>
  <c r="P10" i="14"/>
  <c r="P9" i="14"/>
  <c r="P8" i="14"/>
  <c r="P7" i="14"/>
  <c r="P6" i="14"/>
  <c r="P5" i="14"/>
  <c r="P4" i="14"/>
  <c r="P3" i="14"/>
  <c r="O11" i="14"/>
  <c r="O10" i="14"/>
  <c r="O9" i="14"/>
  <c r="O8" i="14"/>
  <c r="O7" i="14"/>
  <c r="O6" i="14"/>
  <c r="O5" i="14"/>
  <c r="O4" i="14"/>
  <c r="O3" i="14"/>
  <c r="P68" i="14"/>
  <c r="P67" i="14"/>
  <c r="P66" i="14"/>
  <c r="P65" i="14"/>
  <c r="P64" i="14"/>
  <c r="P63" i="14"/>
  <c r="P62" i="14"/>
  <c r="P61" i="14"/>
  <c r="P60" i="14"/>
  <c r="O68" i="14"/>
  <c r="O67" i="14"/>
  <c r="O66" i="14"/>
  <c r="O65" i="14"/>
  <c r="O64" i="14"/>
  <c r="O63" i="14"/>
  <c r="O62" i="14"/>
  <c r="O61" i="14"/>
  <c r="O60" i="14"/>
  <c r="K68" i="14"/>
  <c r="K67" i="14"/>
  <c r="K66" i="14"/>
  <c r="K65" i="14"/>
  <c r="K64" i="14"/>
  <c r="K63" i="14"/>
  <c r="K62" i="14"/>
  <c r="K61" i="14"/>
  <c r="K60" i="14"/>
  <c r="O106" i="18" l="1"/>
  <c r="S106" i="18"/>
  <c r="R106" i="18"/>
  <c r="K106" i="18"/>
  <c r="J106" i="18"/>
  <c r="J78" i="17"/>
  <c r="R78" i="17"/>
  <c r="S78" i="17"/>
  <c r="N74" i="16"/>
  <c r="P74" i="16" s="1"/>
  <c r="S70" i="16"/>
  <c r="J71" i="16"/>
  <c r="K73" i="16"/>
  <c r="S73" i="16"/>
  <c r="R73" i="16"/>
  <c r="S71" i="16"/>
  <c r="K71" i="16"/>
  <c r="R71" i="16"/>
  <c r="I74" i="16"/>
  <c r="J73" i="16"/>
  <c r="P70" i="16"/>
  <c r="G74" i="16"/>
  <c r="O70" i="16"/>
  <c r="L74" i="16"/>
  <c r="O71" i="16"/>
  <c r="R24" i="14"/>
  <c r="K23" i="14"/>
  <c r="J23" i="14"/>
  <c r="J74" i="16" l="1"/>
  <c r="R74" i="16"/>
  <c r="K74" i="16"/>
  <c r="S74" i="16"/>
  <c r="O74" i="16"/>
  <c r="R29" i="14"/>
  <c r="J33" i="14"/>
  <c r="J62" i="14" l="1"/>
  <c r="J42" i="14"/>
  <c r="K42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1" i="14"/>
  <c r="J40" i="14"/>
  <c r="J39" i="14"/>
  <c r="J38" i="14"/>
  <c r="J37" i="14"/>
  <c r="J36" i="14"/>
  <c r="J35" i="14"/>
  <c r="J34" i="14"/>
  <c r="J32" i="14"/>
  <c r="J31" i="14"/>
  <c r="J30" i="14"/>
  <c r="J29" i="14"/>
  <c r="J28" i="14"/>
  <c r="J27" i="14"/>
  <c r="J26" i="14"/>
  <c r="J25" i="14"/>
  <c r="J24" i="14"/>
  <c r="K14" i="14"/>
  <c r="K3" i="14"/>
  <c r="J3" i="14"/>
  <c r="J14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0" i="14"/>
  <c r="K19" i="14"/>
  <c r="K18" i="14"/>
  <c r="K17" i="14"/>
  <c r="K16" i="14"/>
  <c r="K15" i="14"/>
  <c r="I58" i="14"/>
  <c r="J20" i="14"/>
  <c r="J19" i="14"/>
  <c r="J18" i="14"/>
  <c r="J17" i="14"/>
  <c r="J16" i="14"/>
  <c r="J15" i="14"/>
  <c r="K11" i="14"/>
  <c r="K10" i="14"/>
  <c r="K9" i="14"/>
  <c r="K8" i="14"/>
  <c r="K7" i="14"/>
  <c r="K6" i="14"/>
  <c r="K5" i="14"/>
  <c r="K4" i="14"/>
  <c r="J11" i="14"/>
  <c r="J10" i="14"/>
  <c r="J9" i="14"/>
  <c r="J8" i="14"/>
  <c r="J7" i="14"/>
  <c r="J6" i="14"/>
  <c r="J5" i="14"/>
  <c r="J4" i="14"/>
  <c r="J68" i="14"/>
  <c r="J67" i="14"/>
  <c r="J66" i="14"/>
  <c r="J65" i="14"/>
  <c r="J64" i="14"/>
  <c r="J63" i="14"/>
  <c r="J61" i="14"/>
  <c r="J60" i="14"/>
  <c r="N69" i="14" l="1"/>
  <c r="N78" i="14" s="1"/>
  <c r="M69" i="14"/>
  <c r="M78" i="14" s="1"/>
  <c r="L69" i="14"/>
  <c r="L78" i="14" s="1"/>
  <c r="O78" i="14" s="1"/>
  <c r="I69" i="14"/>
  <c r="K69" i="14" s="1"/>
  <c r="H69" i="14"/>
  <c r="H78" i="14" s="1"/>
  <c r="G69" i="14"/>
  <c r="S68" i="14"/>
  <c r="R68" i="14"/>
  <c r="S67" i="14"/>
  <c r="R67" i="14"/>
  <c r="S66" i="14"/>
  <c r="R66" i="14"/>
  <c r="S65" i="14"/>
  <c r="R65" i="14"/>
  <c r="S64" i="14"/>
  <c r="R64" i="14"/>
  <c r="S63" i="14"/>
  <c r="R63" i="14"/>
  <c r="S62" i="14"/>
  <c r="R62" i="14"/>
  <c r="S61" i="14"/>
  <c r="R61" i="14"/>
  <c r="S60" i="14"/>
  <c r="R60" i="14"/>
  <c r="N58" i="14"/>
  <c r="N77" i="14" s="1"/>
  <c r="M58" i="14"/>
  <c r="M77" i="14" s="1"/>
  <c r="L58" i="14"/>
  <c r="L77" i="14" s="1"/>
  <c r="H58" i="14"/>
  <c r="H77" i="14" s="1"/>
  <c r="G58" i="14"/>
  <c r="G77" i="14" s="1"/>
  <c r="S57" i="14"/>
  <c r="R57" i="14"/>
  <c r="S56" i="14"/>
  <c r="R56" i="14"/>
  <c r="S55" i="14"/>
  <c r="R55" i="14"/>
  <c r="S54" i="14"/>
  <c r="R54" i="14"/>
  <c r="S53" i="14"/>
  <c r="R53" i="14"/>
  <c r="S52" i="14"/>
  <c r="R52" i="14"/>
  <c r="S51" i="14"/>
  <c r="R51" i="14"/>
  <c r="S50" i="14"/>
  <c r="R50" i="14"/>
  <c r="S49" i="14"/>
  <c r="R49" i="14"/>
  <c r="S48" i="14"/>
  <c r="R48" i="14"/>
  <c r="S47" i="14"/>
  <c r="R47" i="14"/>
  <c r="S46" i="14"/>
  <c r="R46" i="14"/>
  <c r="S45" i="14"/>
  <c r="R45" i="14"/>
  <c r="S43" i="14"/>
  <c r="R43" i="14"/>
  <c r="S42" i="14"/>
  <c r="R42" i="14"/>
  <c r="S41" i="14"/>
  <c r="R41" i="14"/>
  <c r="S40" i="14"/>
  <c r="R40" i="14"/>
  <c r="S39" i="14"/>
  <c r="R39" i="14"/>
  <c r="S38" i="14"/>
  <c r="R38" i="14"/>
  <c r="S37" i="14"/>
  <c r="R37" i="14"/>
  <c r="S36" i="14"/>
  <c r="R36" i="14"/>
  <c r="S35" i="14"/>
  <c r="R35" i="14"/>
  <c r="S34" i="14"/>
  <c r="R34" i="14"/>
  <c r="S33" i="14"/>
  <c r="R33" i="14"/>
  <c r="S32" i="14"/>
  <c r="R32" i="14"/>
  <c r="S31" i="14"/>
  <c r="R31" i="14"/>
  <c r="S30" i="14"/>
  <c r="R30" i="14"/>
  <c r="S29" i="14"/>
  <c r="S28" i="14"/>
  <c r="R28" i="14"/>
  <c r="S27" i="14"/>
  <c r="R27" i="14"/>
  <c r="R26" i="14"/>
  <c r="S26" i="14"/>
  <c r="R25" i="14"/>
  <c r="S25" i="14"/>
  <c r="S23" i="14"/>
  <c r="R23" i="14"/>
  <c r="N21" i="14"/>
  <c r="N76" i="14" s="1"/>
  <c r="M21" i="14"/>
  <c r="M76" i="14" s="1"/>
  <c r="L21" i="14"/>
  <c r="L76" i="14" s="1"/>
  <c r="I21" i="14"/>
  <c r="H21" i="14"/>
  <c r="H76" i="14" s="1"/>
  <c r="G21" i="14"/>
  <c r="G76" i="14" s="1"/>
  <c r="S20" i="14"/>
  <c r="R20" i="14"/>
  <c r="S19" i="14"/>
  <c r="R19" i="14"/>
  <c r="S18" i="14"/>
  <c r="R18" i="14"/>
  <c r="S17" i="14"/>
  <c r="R17" i="14"/>
  <c r="S16" i="14"/>
  <c r="R16" i="14"/>
  <c r="S15" i="14"/>
  <c r="R15" i="14"/>
  <c r="S14" i="14"/>
  <c r="R14" i="14"/>
  <c r="N12" i="14"/>
  <c r="N75" i="14" s="1"/>
  <c r="M12" i="14"/>
  <c r="M75" i="14" s="1"/>
  <c r="L12" i="14"/>
  <c r="L75" i="14" s="1"/>
  <c r="I12" i="14"/>
  <c r="H12" i="14"/>
  <c r="H75" i="14" s="1"/>
  <c r="G12" i="14"/>
  <c r="G75" i="14" s="1"/>
  <c r="S11" i="14"/>
  <c r="R11" i="14"/>
  <c r="S10" i="14"/>
  <c r="R10" i="14"/>
  <c r="S9" i="14"/>
  <c r="R9" i="14"/>
  <c r="S8" i="14"/>
  <c r="R8" i="14"/>
  <c r="S7" i="14"/>
  <c r="R7" i="14"/>
  <c r="S6" i="14"/>
  <c r="R6" i="14"/>
  <c r="S5" i="14"/>
  <c r="R5" i="14"/>
  <c r="S4" i="14"/>
  <c r="R4" i="14"/>
  <c r="S3" i="14"/>
  <c r="R3" i="14"/>
  <c r="G78" i="14" l="1"/>
  <c r="J69" i="14"/>
  <c r="R21" i="14"/>
  <c r="P78" i="14"/>
  <c r="J58" i="14"/>
  <c r="O76" i="14"/>
  <c r="I75" i="14"/>
  <c r="S75" i="14" s="1"/>
  <c r="K12" i="14"/>
  <c r="J12" i="14"/>
  <c r="M79" i="14"/>
  <c r="S69" i="14"/>
  <c r="O21" i="14"/>
  <c r="P75" i="14"/>
  <c r="N79" i="14"/>
  <c r="P79" i="14" s="1"/>
  <c r="J75" i="14"/>
  <c r="G79" i="14"/>
  <c r="H79" i="14"/>
  <c r="O77" i="14"/>
  <c r="P76" i="14"/>
  <c r="P77" i="14"/>
  <c r="O75" i="14"/>
  <c r="L79" i="14"/>
  <c r="O12" i="14"/>
  <c r="P12" i="14"/>
  <c r="J21" i="14"/>
  <c r="S21" i="14"/>
  <c r="O58" i="14"/>
  <c r="O69" i="14"/>
  <c r="R12" i="14"/>
  <c r="K21" i="14"/>
  <c r="P58" i="14"/>
  <c r="P69" i="14"/>
  <c r="S12" i="14"/>
  <c r="R69" i="14"/>
  <c r="I76" i="14"/>
  <c r="I78" i="14"/>
  <c r="J78" i="14" s="1"/>
  <c r="P21" i="14"/>
  <c r="S5" i="13"/>
  <c r="R10" i="13"/>
  <c r="K7" i="13"/>
  <c r="J9" i="13"/>
  <c r="J3" i="13"/>
  <c r="O66" i="13"/>
  <c r="O68" i="13"/>
  <c r="O67" i="13"/>
  <c r="O65" i="13"/>
  <c r="O64" i="13"/>
  <c r="O63" i="13"/>
  <c r="O62" i="13"/>
  <c r="O61" i="13"/>
  <c r="O60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0" i="13"/>
  <c r="O19" i="13"/>
  <c r="O18" i="13"/>
  <c r="O17" i="13"/>
  <c r="O16" i="13"/>
  <c r="O15" i="13"/>
  <c r="O14" i="13"/>
  <c r="R9" i="13"/>
  <c r="O11" i="13"/>
  <c r="O10" i="13"/>
  <c r="O9" i="13"/>
  <c r="O8" i="13"/>
  <c r="O7" i="13"/>
  <c r="O6" i="13"/>
  <c r="O5" i="13"/>
  <c r="O4" i="13"/>
  <c r="O3" i="13"/>
  <c r="R3" i="13"/>
  <c r="R6" i="13"/>
  <c r="K8" i="13"/>
  <c r="J8" i="13"/>
  <c r="J68" i="13"/>
  <c r="J67" i="13"/>
  <c r="J66" i="13"/>
  <c r="J65" i="13"/>
  <c r="J64" i="13"/>
  <c r="J63" i="13"/>
  <c r="J62" i="13"/>
  <c r="J61" i="13"/>
  <c r="J60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0" i="13"/>
  <c r="J19" i="13"/>
  <c r="J18" i="13"/>
  <c r="J17" i="13"/>
  <c r="J16" i="13"/>
  <c r="J15" i="13"/>
  <c r="J14" i="13"/>
  <c r="K6" i="13"/>
  <c r="J6" i="13"/>
  <c r="J11" i="13"/>
  <c r="J10" i="13"/>
  <c r="J7" i="13"/>
  <c r="J5" i="13"/>
  <c r="J4" i="13"/>
  <c r="K3" i="13"/>
  <c r="R4" i="13"/>
  <c r="P3" i="13"/>
  <c r="S7" i="13"/>
  <c r="R5" i="13"/>
  <c r="S3" i="13"/>
  <c r="K75" i="14" l="1"/>
  <c r="R75" i="14"/>
  <c r="O79" i="14"/>
  <c r="K78" i="14"/>
  <c r="S78" i="14"/>
  <c r="R78" i="14"/>
  <c r="K76" i="14"/>
  <c r="S76" i="14"/>
  <c r="R76" i="14"/>
  <c r="J76" i="14"/>
  <c r="R7" i="13"/>
  <c r="R53" i="13" l="1"/>
  <c r="R56" i="13"/>
  <c r="R55" i="13"/>
  <c r="R54" i="13"/>
  <c r="K53" i="13"/>
  <c r="K44" i="13"/>
  <c r="R35" i="12"/>
  <c r="R36" i="12"/>
  <c r="R26" i="13"/>
  <c r="R27" i="13"/>
  <c r="P25" i="13"/>
  <c r="P28" i="13"/>
  <c r="P46" i="13"/>
  <c r="P52" i="13"/>
  <c r="R45" i="13"/>
  <c r="R43" i="13"/>
  <c r="R42" i="13"/>
  <c r="R41" i="13"/>
  <c r="R40" i="13"/>
  <c r="R39" i="13"/>
  <c r="R38" i="13"/>
  <c r="R37" i="13"/>
  <c r="R36" i="13"/>
  <c r="R35" i="13"/>
  <c r="R34" i="13"/>
  <c r="R33" i="13"/>
  <c r="R32" i="13"/>
  <c r="R30" i="13"/>
  <c r="R29" i="13"/>
  <c r="R28" i="13"/>
  <c r="R25" i="13"/>
  <c r="K52" i="13"/>
  <c r="R52" i="13"/>
  <c r="S52" i="13"/>
  <c r="K24" i="13"/>
  <c r="K28" i="13"/>
  <c r="K25" i="13"/>
  <c r="K23" i="13"/>
  <c r="S25" i="13" l="1"/>
  <c r="M12" i="13" l="1"/>
  <c r="L12" i="13"/>
  <c r="O12" i="13" s="1"/>
  <c r="N69" i="13" l="1"/>
  <c r="M69" i="13"/>
  <c r="M78" i="13" s="1"/>
  <c r="L69" i="13"/>
  <c r="O69" i="13" s="1"/>
  <c r="I69" i="13"/>
  <c r="H69" i="13"/>
  <c r="H78" i="13" s="1"/>
  <c r="G69" i="13"/>
  <c r="S68" i="13"/>
  <c r="R68" i="13"/>
  <c r="P68" i="13"/>
  <c r="K68" i="13"/>
  <c r="S67" i="13"/>
  <c r="R67" i="13"/>
  <c r="P67" i="13"/>
  <c r="K67" i="13"/>
  <c r="S66" i="13"/>
  <c r="R66" i="13"/>
  <c r="S65" i="13"/>
  <c r="R65" i="13"/>
  <c r="P65" i="13"/>
  <c r="K65" i="13"/>
  <c r="S64" i="13"/>
  <c r="R64" i="13"/>
  <c r="P64" i="13"/>
  <c r="K64" i="13"/>
  <c r="S63" i="13"/>
  <c r="R63" i="13"/>
  <c r="P63" i="13"/>
  <c r="K63" i="13"/>
  <c r="S62" i="13"/>
  <c r="R62" i="13"/>
  <c r="P62" i="13"/>
  <c r="K62" i="13"/>
  <c r="S61" i="13"/>
  <c r="R61" i="13"/>
  <c r="P61" i="13"/>
  <c r="K61" i="13"/>
  <c r="S60" i="13"/>
  <c r="R60" i="13"/>
  <c r="P60" i="13"/>
  <c r="K60" i="13"/>
  <c r="N58" i="13"/>
  <c r="M58" i="13"/>
  <c r="M77" i="13" s="1"/>
  <c r="L58" i="13"/>
  <c r="O58" i="13" s="1"/>
  <c r="I58" i="13"/>
  <c r="H58" i="13"/>
  <c r="H77" i="13" s="1"/>
  <c r="G58" i="13"/>
  <c r="S57" i="13"/>
  <c r="R57" i="13"/>
  <c r="P57" i="13"/>
  <c r="K57" i="13"/>
  <c r="S56" i="13"/>
  <c r="P56" i="13"/>
  <c r="K56" i="13"/>
  <c r="S55" i="13"/>
  <c r="P55" i="13"/>
  <c r="K55" i="13"/>
  <c r="S54" i="13"/>
  <c r="P54" i="13"/>
  <c r="K54" i="13"/>
  <c r="S53" i="13"/>
  <c r="P53" i="13"/>
  <c r="S51" i="13"/>
  <c r="R51" i="13"/>
  <c r="P51" i="13"/>
  <c r="K51" i="13"/>
  <c r="S50" i="13"/>
  <c r="R50" i="13"/>
  <c r="P50" i="13"/>
  <c r="K50" i="13"/>
  <c r="S49" i="13"/>
  <c r="R49" i="13"/>
  <c r="P49" i="13"/>
  <c r="K49" i="13"/>
  <c r="S48" i="13"/>
  <c r="R48" i="13"/>
  <c r="P48" i="13"/>
  <c r="K48" i="13"/>
  <c r="S47" i="13"/>
  <c r="R47" i="13"/>
  <c r="P47" i="13"/>
  <c r="K47" i="13"/>
  <c r="S46" i="13"/>
  <c r="R46" i="13"/>
  <c r="K46" i="13"/>
  <c r="S45" i="13"/>
  <c r="P45" i="13"/>
  <c r="K45" i="13"/>
  <c r="S43" i="13"/>
  <c r="P43" i="13"/>
  <c r="K43" i="13"/>
  <c r="S42" i="13"/>
  <c r="P42" i="13"/>
  <c r="K42" i="13"/>
  <c r="S41" i="13"/>
  <c r="P41" i="13"/>
  <c r="K41" i="13"/>
  <c r="S40" i="13"/>
  <c r="P40" i="13"/>
  <c r="K40" i="13"/>
  <c r="S39" i="13"/>
  <c r="P39" i="13"/>
  <c r="K39" i="13"/>
  <c r="S38" i="13"/>
  <c r="P38" i="13"/>
  <c r="K38" i="13"/>
  <c r="S37" i="13"/>
  <c r="P37" i="13"/>
  <c r="K37" i="13"/>
  <c r="S36" i="13"/>
  <c r="P36" i="13"/>
  <c r="K36" i="13"/>
  <c r="S35" i="13"/>
  <c r="P35" i="13"/>
  <c r="K35" i="13"/>
  <c r="S34" i="13"/>
  <c r="P34" i="13"/>
  <c r="K34" i="13"/>
  <c r="S33" i="13"/>
  <c r="P33" i="13"/>
  <c r="K33" i="13"/>
  <c r="S32" i="13"/>
  <c r="P32" i="13"/>
  <c r="K32" i="13"/>
  <c r="S31" i="13"/>
  <c r="R31" i="13"/>
  <c r="P31" i="13"/>
  <c r="K31" i="13"/>
  <c r="S30" i="13"/>
  <c r="P30" i="13"/>
  <c r="K30" i="13"/>
  <c r="S29" i="13"/>
  <c r="P29" i="13"/>
  <c r="K29" i="13"/>
  <c r="S28" i="13"/>
  <c r="P27" i="13"/>
  <c r="K27" i="13"/>
  <c r="P26" i="13"/>
  <c r="K26" i="13"/>
  <c r="S24" i="13"/>
  <c r="R24" i="13"/>
  <c r="P24" i="13"/>
  <c r="S23" i="13"/>
  <c r="R23" i="13"/>
  <c r="P23" i="13"/>
  <c r="N21" i="13"/>
  <c r="M21" i="13"/>
  <c r="M76" i="13" s="1"/>
  <c r="L21" i="13"/>
  <c r="O21" i="13" s="1"/>
  <c r="I21" i="13"/>
  <c r="H21" i="13"/>
  <c r="H76" i="13" s="1"/>
  <c r="G21" i="13"/>
  <c r="J21" i="13" s="1"/>
  <c r="S20" i="13"/>
  <c r="R20" i="13"/>
  <c r="P20" i="13"/>
  <c r="K20" i="13"/>
  <c r="S19" i="13"/>
  <c r="R19" i="13"/>
  <c r="P19" i="13"/>
  <c r="K19" i="13"/>
  <c r="S18" i="13"/>
  <c r="R18" i="13"/>
  <c r="P18" i="13"/>
  <c r="K18" i="13"/>
  <c r="S17" i="13"/>
  <c r="R17" i="13"/>
  <c r="P17" i="13"/>
  <c r="K17" i="13"/>
  <c r="S16" i="13"/>
  <c r="R16" i="13"/>
  <c r="P16" i="13"/>
  <c r="K16" i="13"/>
  <c r="S15" i="13"/>
  <c r="R15" i="13"/>
  <c r="P15" i="13"/>
  <c r="K15" i="13"/>
  <c r="S14" i="13"/>
  <c r="R14" i="13"/>
  <c r="P14" i="13"/>
  <c r="K14" i="13"/>
  <c r="N12" i="13"/>
  <c r="L75" i="13"/>
  <c r="O75" i="13" s="1"/>
  <c r="I12" i="13"/>
  <c r="H12" i="13"/>
  <c r="H75" i="13" s="1"/>
  <c r="G12" i="13"/>
  <c r="S11" i="13"/>
  <c r="R11" i="13"/>
  <c r="P11" i="13"/>
  <c r="K11" i="13"/>
  <c r="S10" i="13"/>
  <c r="P10" i="13"/>
  <c r="K10" i="13"/>
  <c r="S9" i="13"/>
  <c r="P9" i="13"/>
  <c r="K9" i="13"/>
  <c r="S8" i="13"/>
  <c r="R8" i="13"/>
  <c r="P8" i="13"/>
  <c r="P7" i="13"/>
  <c r="S6" i="13"/>
  <c r="P6" i="13"/>
  <c r="P5" i="13"/>
  <c r="K5" i="13"/>
  <c r="S4" i="13"/>
  <c r="P4" i="13"/>
  <c r="K4" i="13"/>
  <c r="G75" i="13" l="1"/>
  <c r="J12" i="13"/>
  <c r="G78" i="13"/>
  <c r="J78" i="13" s="1"/>
  <c r="J69" i="13"/>
  <c r="G77" i="13"/>
  <c r="J77" i="13" s="1"/>
  <c r="J58" i="13"/>
  <c r="L76" i="13"/>
  <c r="O76" i="13" s="1"/>
  <c r="L77" i="13"/>
  <c r="L78" i="13"/>
  <c r="O78" i="13" s="1"/>
  <c r="N75" i="13"/>
  <c r="P69" i="13"/>
  <c r="P58" i="13"/>
  <c r="K69" i="13"/>
  <c r="R12" i="13"/>
  <c r="P12" i="13"/>
  <c r="S27" i="13"/>
  <c r="K58" i="13"/>
  <c r="S26" i="13"/>
  <c r="K12" i="13"/>
  <c r="I78" i="13"/>
  <c r="R58" i="13"/>
  <c r="N77" i="13"/>
  <c r="P77" i="13" s="1"/>
  <c r="S58" i="13"/>
  <c r="R21" i="13"/>
  <c r="S21" i="13"/>
  <c r="I76" i="13"/>
  <c r="H79" i="13"/>
  <c r="S12" i="13"/>
  <c r="I75" i="13"/>
  <c r="K75" i="13" s="1"/>
  <c r="G76" i="13"/>
  <c r="N76" i="13"/>
  <c r="P76" i="13" s="1"/>
  <c r="I77" i="13"/>
  <c r="N78" i="13"/>
  <c r="P78" i="13" s="1"/>
  <c r="K21" i="13"/>
  <c r="R69" i="13"/>
  <c r="S69" i="13"/>
  <c r="M75" i="13"/>
  <c r="M79" i="13" s="1"/>
  <c r="P21" i="13"/>
  <c r="L45" i="12"/>
  <c r="R45" i="12"/>
  <c r="S45" i="12"/>
  <c r="G79" i="13" l="1"/>
  <c r="J76" i="13"/>
  <c r="O77" i="13"/>
  <c r="J75" i="13"/>
  <c r="L79" i="13"/>
  <c r="O79" i="13" s="1"/>
  <c r="K78" i="13"/>
  <c r="K76" i="13"/>
  <c r="R78" i="13"/>
  <c r="N79" i="13"/>
  <c r="P79" i="13" s="1"/>
  <c r="R76" i="13"/>
  <c r="S75" i="13"/>
  <c r="R75" i="13"/>
  <c r="I79" i="13"/>
  <c r="S76" i="13"/>
  <c r="S77" i="13"/>
  <c r="R77" i="13"/>
  <c r="K77" i="13"/>
  <c r="S78" i="13"/>
  <c r="P75" i="13"/>
  <c r="I45" i="12"/>
  <c r="J79" i="13" l="1"/>
  <c r="S79" i="13"/>
  <c r="R79" i="13"/>
  <c r="K79" i="13"/>
  <c r="P45" i="11"/>
  <c r="L45" i="11"/>
  <c r="I45" i="11"/>
  <c r="S52" i="11" l="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25" i="11"/>
  <c r="R25" i="11"/>
  <c r="I45" i="10"/>
  <c r="L45" i="10"/>
  <c r="R45" i="10"/>
  <c r="S45" i="10"/>
  <c r="R25" i="10"/>
  <c r="S25" i="10"/>
  <c r="R26" i="12" l="1"/>
  <c r="R27" i="12"/>
  <c r="J12" i="12" l="1"/>
  <c r="O12" i="12" l="1"/>
  <c r="N12" i="12"/>
  <c r="M12" i="12"/>
  <c r="K57" i="12"/>
  <c r="S56" i="12"/>
  <c r="S55" i="12"/>
  <c r="S54" i="12"/>
  <c r="S53" i="12"/>
  <c r="S52" i="12"/>
  <c r="S51" i="12"/>
  <c r="S50" i="12"/>
  <c r="S49" i="12"/>
  <c r="S48" i="12"/>
  <c r="S47" i="12"/>
  <c r="S46" i="12"/>
  <c r="S44" i="12"/>
  <c r="S43" i="12"/>
  <c r="S42" i="12"/>
  <c r="S41" i="12"/>
  <c r="S40" i="12"/>
  <c r="S39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4" i="12"/>
  <c r="S17" i="12"/>
  <c r="R56" i="12"/>
  <c r="R55" i="12"/>
  <c r="R54" i="12"/>
  <c r="R53" i="12"/>
  <c r="R52" i="12"/>
  <c r="R51" i="12"/>
  <c r="R50" i="12"/>
  <c r="R49" i="12"/>
  <c r="R48" i="12"/>
  <c r="R47" i="12"/>
  <c r="R46" i="12"/>
  <c r="R44" i="12"/>
  <c r="R43" i="12"/>
  <c r="R42" i="12"/>
  <c r="R41" i="12"/>
  <c r="R40" i="12"/>
  <c r="R39" i="12"/>
  <c r="R38" i="12"/>
  <c r="R37" i="12"/>
  <c r="R34" i="12"/>
  <c r="R33" i="12"/>
  <c r="R32" i="12"/>
  <c r="R31" i="12"/>
  <c r="R30" i="12"/>
  <c r="R29" i="12"/>
  <c r="R28" i="12"/>
  <c r="R24" i="12"/>
  <c r="S65" i="12"/>
  <c r="R65" i="12"/>
  <c r="R63" i="12"/>
  <c r="S63" i="12"/>
  <c r="K21" i="12"/>
  <c r="I28" i="12"/>
  <c r="H12" i="12"/>
  <c r="S3" i="12"/>
  <c r="R3" i="12"/>
  <c r="O74" i="12" l="1"/>
  <c r="O68" i="12"/>
  <c r="N68" i="12"/>
  <c r="N77" i="12" s="1"/>
  <c r="M68" i="12"/>
  <c r="M77" i="12" s="1"/>
  <c r="K68" i="12"/>
  <c r="J68" i="12"/>
  <c r="J77" i="12" s="1"/>
  <c r="H68" i="12"/>
  <c r="G68" i="12"/>
  <c r="G77" i="12" s="1"/>
  <c r="S67" i="12"/>
  <c r="R67" i="12"/>
  <c r="P67" i="12"/>
  <c r="L67" i="12"/>
  <c r="I67" i="12"/>
  <c r="S66" i="12"/>
  <c r="R66" i="12"/>
  <c r="P66" i="12"/>
  <c r="L66" i="12"/>
  <c r="I66" i="12"/>
  <c r="S64" i="12"/>
  <c r="R64" i="12"/>
  <c r="P64" i="12"/>
  <c r="L64" i="12"/>
  <c r="I64" i="12"/>
  <c r="P63" i="12"/>
  <c r="L63" i="12"/>
  <c r="I63" i="12"/>
  <c r="S62" i="12"/>
  <c r="R62" i="12"/>
  <c r="P62" i="12"/>
  <c r="L62" i="12"/>
  <c r="I62" i="12"/>
  <c r="S61" i="12"/>
  <c r="R61" i="12"/>
  <c r="P61" i="12"/>
  <c r="L61" i="12"/>
  <c r="I61" i="12"/>
  <c r="S60" i="12"/>
  <c r="R60" i="12"/>
  <c r="P60" i="12"/>
  <c r="L60" i="12"/>
  <c r="I60" i="12"/>
  <c r="S59" i="12"/>
  <c r="R59" i="12"/>
  <c r="P59" i="12"/>
  <c r="L59" i="12"/>
  <c r="I59" i="12"/>
  <c r="O57" i="12"/>
  <c r="O76" i="12" s="1"/>
  <c r="N57" i="12"/>
  <c r="N76" i="12" s="1"/>
  <c r="M57" i="12"/>
  <c r="M76" i="12" s="1"/>
  <c r="J57" i="12"/>
  <c r="J76" i="12" s="1"/>
  <c r="H57" i="12"/>
  <c r="G57" i="12"/>
  <c r="G76" i="12" s="1"/>
  <c r="P56" i="12"/>
  <c r="L56" i="12"/>
  <c r="I56" i="12"/>
  <c r="P55" i="12"/>
  <c r="L55" i="12"/>
  <c r="I55" i="12"/>
  <c r="P54" i="12"/>
  <c r="L54" i="12"/>
  <c r="I54" i="12"/>
  <c r="P53" i="12"/>
  <c r="L53" i="12"/>
  <c r="I53" i="12"/>
  <c r="P52" i="12"/>
  <c r="L52" i="12"/>
  <c r="I52" i="12"/>
  <c r="P51" i="12"/>
  <c r="L51" i="12"/>
  <c r="I51" i="12"/>
  <c r="P50" i="12"/>
  <c r="L50" i="12"/>
  <c r="I50" i="12"/>
  <c r="P49" i="12"/>
  <c r="L49" i="12"/>
  <c r="I49" i="12"/>
  <c r="P48" i="12"/>
  <c r="L48" i="12"/>
  <c r="I48" i="12"/>
  <c r="P47" i="12"/>
  <c r="L47" i="12"/>
  <c r="I47" i="12"/>
  <c r="P46" i="12"/>
  <c r="L46" i="12"/>
  <c r="I46" i="12"/>
  <c r="P44" i="12"/>
  <c r="L44" i="12"/>
  <c r="I44" i="12"/>
  <c r="P43" i="12"/>
  <c r="L43" i="12"/>
  <c r="I43" i="12"/>
  <c r="P42" i="12"/>
  <c r="L42" i="12"/>
  <c r="I42" i="12"/>
  <c r="P41" i="12"/>
  <c r="L41" i="12"/>
  <c r="I41" i="12"/>
  <c r="P40" i="12"/>
  <c r="L40" i="12"/>
  <c r="I40" i="12"/>
  <c r="P39" i="12"/>
  <c r="L39" i="12"/>
  <c r="I39" i="12"/>
  <c r="P38" i="12"/>
  <c r="L38" i="12"/>
  <c r="I38" i="12"/>
  <c r="P37" i="12"/>
  <c r="L37" i="12"/>
  <c r="I37" i="12"/>
  <c r="P36" i="12"/>
  <c r="L36" i="12"/>
  <c r="I36" i="12"/>
  <c r="P35" i="12"/>
  <c r="L35" i="12"/>
  <c r="I35" i="12"/>
  <c r="P34" i="12"/>
  <c r="L34" i="12"/>
  <c r="I34" i="12"/>
  <c r="P33" i="12"/>
  <c r="L33" i="12"/>
  <c r="I33" i="12"/>
  <c r="P32" i="12"/>
  <c r="L32" i="12"/>
  <c r="I32" i="12"/>
  <c r="P31" i="12"/>
  <c r="L31" i="12"/>
  <c r="I31" i="12"/>
  <c r="P30" i="12"/>
  <c r="L30" i="12"/>
  <c r="I30" i="12"/>
  <c r="P29" i="12"/>
  <c r="L29" i="12"/>
  <c r="I29" i="12"/>
  <c r="P27" i="12"/>
  <c r="L27" i="12"/>
  <c r="I27" i="12"/>
  <c r="P26" i="12"/>
  <c r="L26" i="12"/>
  <c r="I26" i="12"/>
  <c r="P24" i="12"/>
  <c r="L24" i="12"/>
  <c r="I24" i="12"/>
  <c r="S23" i="12"/>
  <c r="R23" i="12"/>
  <c r="P23" i="12"/>
  <c r="L23" i="12"/>
  <c r="I23" i="12"/>
  <c r="O21" i="12"/>
  <c r="O75" i="12" s="1"/>
  <c r="N21" i="12"/>
  <c r="N75" i="12" s="1"/>
  <c r="M21" i="12"/>
  <c r="M75" i="12" s="1"/>
  <c r="J21" i="12"/>
  <c r="J75" i="12" s="1"/>
  <c r="H21" i="12"/>
  <c r="G21" i="12"/>
  <c r="G75" i="12" s="1"/>
  <c r="S20" i="12"/>
  <c r="R20" i="12"/>
  <c r="P20" i="12"/>
  <c r="L20" i="12"/>
  <c r="I20" i="12"/>
  <c r="S19" i="12"/>
  <c r="R19" i="12"/>
  <c r="P19" i="12"/>
  <c r="L19" i="12"/>
  <c r="I19" i="12"/>
  <c r="S18" i="12"/>
  <c r="R18" i="12"/>
  <c r="P18" i="12"/>
  <c r="L18" i="12"/>
  <c r="I18" i="12"/>
  <c r="R17" i="12"/>
  <c r="P17" i="12"/>
  <c r="L17" i="12"/>
  <c r="I17" i="12"/>
  <c r="S16" i="12"/>
  <c r="R16" i="12"/>
  <c r="P16" i="12"/>
  <c r="L16" i="12"/>
  <c r="I16" i="12"/>
  <c r="S15" i="12"/>
  <c r="R15" i="12"/>
  <c r="P15" i="12"/>
  <c r="L15" i="12"/>
  <c r="I15" i="12"/>
  <c r="S14" i="12"/>
  <c r="R14" i="12"/>
  <c r="P14" i="12"/>
  <c r="L14" i="12"/>
  <c r="I14" i="12"/>
  <c r="P12" i="12"/>
  <c r="N74" i="12"/>
  <c r="M74" i="12"/>
  <c r="K12" i="12"/>
  <c r="J74" i="12"/>
  <c r="H74" i="12"/>
  <c r="G12" i="12"/>
  <c r="G74" i="12" s="1"/>
  <c r="S11" i="12"/>
  <c r="R11" i="12"/>
  <c r="P11" i="12"/>
  <c r="L11" i="12"/>
  <c r="I11" i="12"/>
  <c r="S10" i="12"/>
  <c r="R10" i="12"/>
  <c r="P10" i="12"/>
  <c r="L10" i="12"/>
  <c r="I10" i="12"/>
  <c r="S9" i="12"/>
  <c r="R9" i="12"/>
  <c r="P9" i="12"/>
  <c r="L9" i="12"/>
  <c r="I9" i="12"/>
  <c r="S8" i="12"/>
  <c r="R8" i="12"/>
  <c r="P8" i="12"/>
  <c r="L8" i="12"/>
  <c r="I8" i="12"/>
  <c r="S7" i="12"/>
  <c r="R7" i="12"/>
  <c r="P7" i="12"/>
  <c r="L7" i="12"/>
  <c r="I7" i="12"/>
  <c r="S6" i="12"/>
  <c r="R6" i="12"/>
  <c r="P6" i="12"/>
  <c r="L6" i="12"/>
  <c r="I6" i="12"/>
  <c r="S5" i="12"/>
  <c r="R5" i="12"/>
  <c r="P5" i="12"/>
  <c r="L5" i="12"/>
  <c r="I5" i="12"/>
  <c r="S4" i="12"/>
  <c r="R4" i="12"/>
  <c r="P4" i="12"/>
  <c r="L4" i="12"/>
  <c r="I4" i="12"/>
  <c r="P3" i="12"/>
  <c r="L3" i="12"/>
  <c r="I3" i="12"/>
  <c r="P74" i="12" l="1"/>
  <c r="L12" i="12"/>
  <c r="I57" i="12"/>
  <c r="P21" i="12"/>
  <c r="L68" i="12"/>
  <c r="I21" i="12"/>
  <c r="R21" i="12"/>
  <c r="I68" i="12"/>
  <c r="S68" i="12"/>
  <c r="S57" i="12"/>
  <c r="P57" i="12"/>
  <c r="M78" i="12"/>
  <c r="S21" i="12"/>
  <c r="G78" i="12"/>
  <c r="K74" i="12"/>
  <c r="L74" i="12" s="1"/>
  <c r="R12" i="12"/>
  <c r="P76" i="12"/>
  <c r="N78" i="12"/>
  <c r="I74" i="12"/>
  <c r="P75" i="12"/>
  <c r="J78" i="12"/>
  <c r="I12" i="12"/>
  <c r="L57" i="12"/>
  <c r="P68" i="12"/>
  <c r="H75" i="12"/>
  <c r="I75" i="12" s="1"/>
  <c r="H77" i="12"/>
  <c r="I77" i="12" s="1"/>
  <c r="O77" i="12"/>
  <c r="P77" i="12" s="1"/>
  <c r="L21" i="12"/>
  <c r="R68" i="12"/>
  <c r="K76" i="12"/>
  <c r="S12" i="12"/>
  <c r="K75" i="12"/>
  <c r="K77" i="12"/>
  <c r="H76" i="12"/>
  <c r="I76" i="12" s="1"/>
  <c r="R57" i="12"/>
  <c r="J12" i="11"/>
  <c r="R74" i="12" l="1"/>
  <c r="O78" i="12"/>
  <c r="P78" i="12" s="1"/>
  <c r="K78" i="12"/>
  <c r="S74" i="12"/>
  <c r="H78" i="12"/>
  <c r="I78" i="12" s="1"/>
  <c r="L77" i="12"/>
  <c r="S77" i="12"/>
  <c r="R77" i="12"/>
  <c r="L75" i="12"/>
  <c r="S75" i="12"/>
  <c r="R75" i="12"/>
  <c r="S76" i="12"/>
  <c r="R76" i="12"/>
  <c r="L76" i="12"/>
  <c r="L31" i="11"/>
  <c r="I31" i="11"/>
  <c r="H56" i="11"/>
  <c r="L78" i="12" l="1"/>
  <c r="R78" i="12"/>
  <c r="S78" i="12"/>
  <c r="O66" i="11"/>
  <c r="N66" i="11"/>
  <c r="M66" i="11"/>
  <c r="K66" i="11"/>
  <c r="J66" i="11"/>
  <c r="H66" i="11"/>
  <c r="G66" i="11"/>
  <c r="O56" i="11"/>
  <c r="N56" i="11"/>
  <c r="M56" i="11"/>
  <c r="K56" i="11"/>
  <c r="J56" i="11"/>
  <c r="G56" i="11"/>
  <c r="O21" i="11"/>
  <c r="N21" i="11"/>
  <c r="M21" i="11"/>
  <c r="K21" i="11"/>
  <c r="J21" i="11"/>
  <c r="H21" i="11"/>
  <c r="G21" i="11"/>
  <c r="N12" i="11"/>
  <c r="M12" i="11"/>
  <c r="K12" i="11"/>
  <c r="H12" i="11"/>
  <c r="G12" i="11"/>
  <c r="P66" i="11" l="1"/>
  <c r="N75" i="11"/>
  <c r="M75" i="11"/>
  <c r="S66" i="11"/>
  <c r="J75" i="11"/>
  <c r="I66" i="11"/>
  <c r="H75" i="11"/>
  <c r="G75" i="11"/>
  <c r="S65" i="11"/>
  <c r="R65" i="11"/>
  <c r="P65" i="11"/>
  <c r="L65" i="11"/>
  <c r="I65" i="11"/>
  <c r="S64" i="11"/>
  <c r="R64" i="11"/>
  <c r="P64" i="11"/>
  <c r="L64" i="11"/>
  <c r="I64" i="11"/>
  <c r="S63" i="11"/>
  <c r="R63" i="11"/>
  <c r="P63" i="11"/>
  <c r="L63" i="11"/>
  <c r="I63" i="11"/>
  <c r="S62" i="11"/>
  <c r="R62" i="11"/>
  <c r="P62" i="11"/>
  <c r="L62" i="11"/>
  <c r="I62" i="11"/>
  <c r="S61" i="11"/>
  <c r="R61" i="11"/>
  <c r="P61" i="11"/>
  <c r="L61" i="11"/>
  <c r="I61" i="11"/>
  <c r="S60" i="11"/>
  <c r="R60" i="11"/>
  <c r="P60" i="11"/>
  <c r="L60" i="11"/>
  <c r="I60" i="11"/>
  <c r="S59" i="11"/>
  <c r="R59" i="11"/>
  <c r="P59" i="11"/>
  <c r="L59" i="11"/>
  <c r="I59" i="11"/>
  <c r="S58" i="11"/>
  <c r="R58" i="11"/>
  <c r="P58" i="11"/>
  <c r="L58" i="11"/>
  <c r="I58" i="11"/>
  <c r="R56" i="11"/>
  <c r="P56" i="11"/>
  <c r="O74" i="11"/>
  <c r="N74" i="11"/>
  <c r="M74" i="11"/>
  <c r="L56" i="11"/>
  <c r="S56" i="11"/>
  <c r="J74" i="11"/>
  <c r="H74" i="11"/>
  <c r="G74" i="11"/>
  <c r="S55" i="11"/>
  <c r="R55" i="11"/>
  <c r="P55" i="11"/>
  <c r="L55" i="11"/>
  <c r="I55" i="11"/>
  <c r="S54" i="11"/>
  <c r="R54" i="11"/>
  <c r="P54" i="11"/>
  <c r="L54" i="11"/>
  <c r="I54" i="11"/>
  <c r="S53" i="11"/>
  <c r="R53" i="11"/>
  <c r="P53" i="11"/>
  <c r="L53" i="11"/>
  <c r="I53" i="11"/>
  <c r="P52" i="11"/>
  <c r="L52" i="11"/>
  <c r="I52" i="11"/>
  <c r="P51" i="11"/>
  <c r="L51" i="11"/>
  <c r="I51" i="11"/>
  <c r="P50" i="11"/>
  <c r="L50" i="11"/>
  <c r="I50" i="11"/>
  <c r="P49" i="11"/>
  <c r="L49" i="11"/>
  <c r="I49" i="11"/>
  <c r="P48" i="11"/>
  <c r="L48" i="11"/>
  <c r="I48" i="11"/>
  <c r="P47" i="11"/>
  <c r="L47" i="11"/>
  <c r="I47" i="11"/>
  <c r="P46" i="11"/>
  <c r="L46" i="11"/>
  <c r="I46" i="11"/>
  <c r="S44" i="11"/>
  <c r="R44" i="11"/>
  <c r="P44" i="11"/>
  <c r="L44" i="11"/>
  <c r="I44" i="11"/>
  <c r="S43" i="11"/>
  <c r="R43" i="11"/>
  <c r="P43" i="11"/>
  <c r="L43" i="11"/>
  <c r="I43" i="11"/>
  <c r="S42" i="11"/>
  <c r="R42" i="11"/>
  <c r="P42" i="11"/>
  <c r="L42" i="11"/>
  <c r="I42" i="11"/>
  <c r="S41" i="11"/>
  <c r="R41" i="11"/>
  <c r="P41" i="11"/>
  <c r="L41" i="11"/>
  <c r="I41" i="11"/>
  <c r="S40" i="11"/>
  <c r="R40" i="11"/>
  <c r="P40" i="11"/>
  <c r="L40" i="11"/>
  <c r="I40" i="11"/>
  <c r="S39" i="11"/>
  <c r="R39" i="11"/>
  <c r="P39" i="11"/>
  <c r="L39" i="11"/>
  <c r="I39" i="11"/>
  <c r="S38" i="11"/>
  <c r="R38" i="11"/>
  <c r="P38" i="11"/>
  <c r="L38" i="11"/>
  <c r="I38" i="11"/>
  <c r="S37" i="11"/>
  <c r="R37" i="11"/>
  <c r="P37" i="11"/>
  <c r="L37" i="11"/>
  <c r="I37" i="11"/>
  <c r="S36" i="11"/>
  <c r="R36" i="11"/>
  <c r="P36" i="11"/>
  <c r="L36" i="11"/>
  <c r="I36" i="11"/>
  <c r="S35" i="11"/>
  <c r="R35" i="11"/>
  <c r="P35" i="11"/>
  <c r="L35" i="11"/>
  <c r="I35" i="11"/>
  <c r="S34" i="11"/>
  <c r="R34" i="11"/>
  <c r="P34" i="11"/>
  <c r="L34" i="11"/>
  <c r="I34" i="11"/>
  <c r="S33" i="11"/>
  <c r="R33" i="11"/>
  <c r="P33" i="11"/>
  <c r="L33" i="11"/>
  <c r="I33" i="11"/>
  <c r="S32" i="11"/>
  <c r="R32" i="11"/>
  <c r="P32" i="11"/>
  <c r="L32" i="11"/>
  <c r="I32" i="11"/>
  <c r="S31" i="11"/>
  <c r="R31" i="11"/>
  <c r="P31" i="11"/>
  <c r="S30" i="11"/>
  <c r="R30" i="11"/>
  <c r="P30" i="11"/>
  <c r="L30" i="11"/>
  <c r="I30" i="11"/>
  <c r="S29" i="11"/>
  <c r="R29" i="11"/>
  <c r="P29" i="11"/>
  <c r="L29" i="11"/>
  <c r="I29" i="11"/>
  <c r="S28" i="11"/>
  <c r="R28" i="11"/>
  <c r="P28" i="11"/>
  <c r="L28" i="11"/>
  <c r="I28" i="11"/>
  <c r="S27" i="11"/>
  <c r="R27" i="11"/>
  <c r="P27" i="11"/>
  <c r="L27" i="11"/>
  <c r="I27" i="11"/>
  <c r="S26" i="11"/>
  <c r="R26" i="11"/>
  <c r="P26" i="11"/>
  <c r="L26" i="11"/>
  <c r="I26" i="11"/>
  <c r="S24" i="11"/>
  <c r="R24" i="11"/>
  <c r="P24" i="11"/>
  <c r="L24" i="11"/>
  <c r="I24" i="11"/>
  <c r="S23" i="11"/>
  <c r="R23" i="11"/>
  <c r="P23" i="11"/>
  <c r="L23" i="11"/>
  <c r="I23" i="11"/>
  <c r="R21" i="11"/>
  <c r="O73" i="11"/>
  <c r="N73" i="11"/>
  <c r="S21" i="11"/>
  <c r="K73" i="11"/>
  <c r="J73" i="11"/>
  <c r="I21" i="11"/>
  <c r="H73" i="11"/>
  <c r="G73" i="11"/>
  <c r="S20" i="11"/>
  <c r="R20" i="11"/>
  <c r="P20" i="11"/>
  <c r="L20" i="11"/>
  <c r="I20" i="11"/>
  <c r="S19" i="11"/>
  <c r="R19" i="11"/>
  <c r="P19" i="11"/>
  <c r="L19" i="11"/>
  <c r="I19" i="11"/>
  <c r="S18" i="11"/>
  <c r="R18" i="11"/>
  <c r="P18" i="11"/>
  <c r="L18" i="11"/>
  <c r="I18" i="11"/>
  <c r="S17" i="11"/>
  <c r="R17" i="11"/>
  <c r="P17" i="11"/>
  <c r="L17" i="11"/>
  <c r="I17" i="11"/>
  <c r="S16" i="11"/>
  <c r="R16" i="11"/>
  <c r="P16" i="11"/>
  <c r="L16" i="11"/>
  <c r="I16" i="11"/>
  <c r="S15" i="11"/>
  <c r="R15" i="11"/>
  <c r="P15" i="11"/>
  <c r="L15" i="11"/>
  <c r="I15" i="11"/>
  <c r="S14" i="11"/>
  <c r="R14" i="11"/>
  <c r="P14" i="11"/>
  <c r="L14" i="11"/>
  <c r="I14" i="11"/>
  <c r="R12" i="11"/>
  <c r="P12" i="11"/>
  <c r="O72" i="11"/>
  <c r="N72" i="11"/>
  <c r="M72" i="11"/>
  <c r="L12" i="11"/>
  <c r="S12" i="11"/>
  <c r="J72" i="11"/>
  <c r="H72" i="11"/>
  <c r="G72" i="11"/>
  <c r="S11" i="11"/>
  <c r="R11" i="11"/>
  <c r="P11" i="11"/>
  <c r="L11" i="11"/>
  <c r="I11" i="11"/>
  <c r="S10" i="11"/>
  <c r="R10" i="11"/>
  <c r="P10" i="11"/>
  <c r="L10" i="11"/>
  <c r="I10" i="11"/>
  <c r="S9" i="11"/>
  <c r="R9" i="11"/>
  <c r="P9" i="11"/>
  <c r="L9" i="11"/>
  <c r="I9" i="11"/>
  <c r="S8" i="11"/>
  <c r="R8" i="11"/>
  <c r="P8" i="11"/>
  <c r="L8" i="11"/>
  <c r="I8" i="11"/>
  <c r="S7" i="11"/>
  <c r="R7" i="11"/>
  <c r="P7" i="11"/>
  <c r="L7" i="11"/>
  <c r="I7" i="11"/>
  <c r="S6" i="11"/>
  <c r="R6" i="11"/>
  <c r="P6" i="11"/>
  <c r="L6" i="11"/>
  <c r="I6" i="11"/>
  <c r="S5" i="11"/>
  <c r="R5" i="11"/>
  <c r="P5" i="11"/>
  <c r="L5" i="11"/>
  <c r="I5" i="11"/>
  <c r="S4" i="11"/>
  <c r="R4" i="11"/>
  <c r="P4" i="11"/>
  <c r="L4" i="11"/>
  <c r="I4" i="11"/>
  <c r="S3" i="11"/>
  <c r="R3" i="11"/>
  <c r="P3" i="11"/>
  <c r="L3" i="11"/>
  <c r="I3" i="11"/>
  <c r="I72" i="11" l="1"/>
  <c r="H76" i="11"/>
  <c r="R73" i="11"/>
  <c r="L73" i="11"/>
  <c r="I73" i="11"/>
  <c r="I75" i="11"/>
  <c r="P72" i="11"/>
  <c r="J76" i="11"/>
  <c r="N76" i="11"/>
  <c r="P74" i="11"/>
  <c r="G76" i="11"/>
  <c r="P73" i="11"/>
  <c r="I74" i="11"/>
  <c r="I12" i="11"/>
  <c r="I56" i="11"/>
  <c r="L21" i="11"/>
  <c r="P21" i="11"/>
  <c r="K72" i="11"/>
  <c r="K74" i="11"/>
  <c r="K75" i="11"/>
  <c r="O75" i="11"/>
  <c r="P75" i="11" s="1"/>
  <c r="L66" i="11"/>
  <c r="R66" i="11"/>
  <c r="M73" i="11"/>
  <c r="M76" i="11" s="1"/>
  <c r="S26" i="10"/>
  <c r="R28" i="10"/>
  <c r="I26" i="10"/>
  <c r="R26" i="10"/>
  <c r="S60" i="7"/>
  <c r="S59" i="7"/>
  <c r="S58" i="7"/>
  <c r="S57" i="7"/>
  <c r="S56" i="7"/>
  <c r="S55" i="7"/>
  <c r="S54" i="7"/>
  <c r="S53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0" i="7"/>
  <c r="S19" i="7"/>
  <c r="S18" i="7"/>
  <c r="S17" i="7"/>
  <c r="S16" i="7"/>
  <c r="S15" i="7"/>
  <c r="S14" i="7"/>
  <c r="S11" i="7"/>
  <c r="S10" i="7"/>
  <c r="S9" i="7"/>
  <c r="S8" i="7"/>
  <c r="S7" i="7"/>
  <c r="S6" i="7"/>
  <c r="S5" i="7"/>
  <c r="R60" i="7"/>
  <c r="R59" i="7"/>
  <c r="R58" i="7"/>
  <c r="R57" i="7"/>
  <c r="R56" i="7"/>
  <c r="R55" i="7"/>
  <c r="R54" i="7"/>
  <c r="R53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0" i="7"/>
  <c r="R19" i="7"/>
  <c r="R18" i="7"/>
  <c r="R17" i="7"/>
  <c r="R16" i="7"/>
  <c r="R15" i="7"/>
  <c r="R14" i="7"/>
  <c r="R11" i="7"/>
  <c r="R10" i="7"/>
  <c r="R9" i="7"/>
  <c r="R8" i="7"/>
  <c r="R7" i="7"/>
  <c r="R6" i="7"/>
  <c r="R5" i="7"/>
  <c r="R4" i="7"/>
  <c r="S3" i="7"/>
  <c r="S4" i="7"/>
  <c r="R3" i="7"/>
  <c r="S58" i="8"/>
  <c r="S57" i="8"/>
  <c r="S56" i="8"/>
  <c r="S55" i="8"/>
  <c r="S54" i="8"/>
  <c r="S53" i="8"/>
  <c r="S52" i="8"/>
  <c r="S49" i="8"/>
  <c r="S48" i="8"/>
  <c r="S47" i="8"/>
  <c r="S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0" i="8"/>
  <c r="S19" i="8"/>
  <c r="S18" i="8"/>
  <c r="S17" i="8"/>
  <c r="S16" i="8"/>
  <c r="S15" i="8"/>
  <c r="S14" i="8"/>
  <c r="S11" i="8"/>
  <c r="S10" i="8"/>
  <c r="S9" i="8"/>
  <c r="S8" i="8"/>
  <c r="S7" i="8"/>
  <c r="S6" i="8"/>
  <c r="S5" i="8"/>
  <c r="S4" i="8"/>
  <c r="R58" i="8"/>
  <c r="R57" i="8"/>
  <c r="R56" i="8"/>
  <c r="R55" i="8"/>
  <c r="R54" i="8"/>
  <c r="R53" i="8"/>
  <c r="R52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0" i="8"/>
  <c r="R19" i="8"/>
  <c r="R18" i="8"/>
  <c r="R17" i="8"/>
  <c r="R16" i="8"/>
  <c r="R15" i="8"/>
  <c r="R14" i="8"/>
  <c r="R11" i="8"/>
  <c r="R10" i="8"/>
  <c r="R9" i="8"/>
  <c r="R8" i="8"/>
  <c r="R7" i="8"/>
  <c r="R6" i="8"/>
  <c r="R5" i="8"/>
  <c r="R4" i="8"/>
  <c r="S3" i="8"/>
  <c r="R3" i="8"/>
  <c r="S61" i="9"/>
  <c r="S60" i="9"/>
  <c r="S59" i="9"/>
  <c r="S58" i="9"/>
  <c r="S57" i="9"/>
  <c r="S56" i="9"/>
  <c r="S55" i="9"/>
  <c r="S54" i="9"/>
  <c r="S51" i="9"/>
  <c r="S50" i="9"/>
  <c r="S49" i="9"/>
  <c r="S48" i="9"/>
  <c r="S47" i="9"/>
  <c r="S46" i="9"/>
  <c r="S45" i="9"/>
  <c r="S44" i="9"/>
  <c r="S43" i="9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0" i="9"/>
  <c r="S19" i="9"/>
  <c r="S18" i="9"/>
  <c r="S17" i="9"/>
  <c r="S16" i="9"/>
  <c r="S15" i="9"/>
  <c r="S14" i="9"/>
  <c r="S11" i="9"/>
  <c r="S10" i="9"/>
  <c r="S9" i="9"/>
  <c r="S8" i="9"/>
  <c r="S7" i="9"/>
  <c r="S6" i="9"/>
  <c r="S5" i="9"/>
  <c r="S3" i="9"/>
  <c r="R61" i="9"/>
  <c r="R60" i="9"/>
  <c r="R59" i="9"/>
  <c r="R58" i="9"/>
  <c r="R57" i="9"/>
  <c r="R56" i="9"/>
  <c r="R55" i="9"/>
  <c r="R54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0" i="9"/>
  <c r="R19" i="9"/>
  <c r="R18" i="9"/>
  <c r="R17" i="9"/>
  <c r="R16" i="9"/>
  <c r="R15" i="9"/>
  <c r="R14" i="9"/>
  <c r="R11" i="9"/>
  <c r="R10" i="9"/>
  <c r="R9" i="9"/>
  <c r="R8" i="9"/>
  <c r="R7" i="9"/>
  <c r="R6" i="9"/>
  <c r="R5" i="9"/>
  <c r="R3" i="9"/>
  <c r="S4" i="9"/>
  <c r="R4" i="9"/>
  <c r="R58" i="10"/>
  <c r="P58" i="10"/>
  <c r="H66" i="10"/>
  <c r="R59" i="10"/>
  <c r="R65" i="10"/>
  <c r="R64" i="10"/>
  <c r="R63" i="10"/>
  <c r="R62" i="10"/>
  <c r="R61" i="10"/>
  <c r="R60" i="10"/>
  <c r="R55" i="10"/>
  <c r="R54" i="10"/>
  <c r="R53" i="10"/>
  <c r="R52" i="10"/>
  <c r="R51" i="10"/>
  <c r="R50" i="10"/>
  <c r="R49" i="10"/>
  <c r="R48" i="10"/>
  <c r="R47" i="10"/>
  <c r="R46" i="10"/>
  <c r="R44" i="10"/>
  <c r="R43" i="10"/>
  <c r="R42" i="10"/>
  <c r="R41" i="10"/>
  <c r="R40" i="10"/>
  <c r="R39" i="10"/>
  <c r="R38" i="10"/>
  <c r="R37" i="10"/>
  <c r="R36" i="10"/>
  <c r="R35" i="10"/>
  <c r="R34" i="10"/>
  <c r="R33" i="10"/>
  <c r="R32" i="10"/>
  <c r="R31" i="10"/>
  <c r="R30" i="10"/>
  <c r="R29" i="10"/>
  <c r="R27" i="10"/>
  <c r="R24" i="10"/>
  <c r="R23" i="10"/>
  <c r="R20" i="10"/>
  <c r="R19" i="10"/>
  <c r="R18" i="10"/>
  <c r="R17" i="10"/>
  <c r="R16" i="10"/>
  <c r="R15" i="10"/>
  <c r="R14" i="10"/>
  <c r="R11" i="10"/>
  <c r="R10" i="10"/>
  <c r="R9" i="10"/>
  <c r="R8" i="10"/>
  <c r="R7" i="10"/>
  <c r="R6" i="10"/>
  <c r="R5" i="10"/>
  <c r="R3" i="10"/>
  <c r="S65" i="10"/>
  <c r="S64" i="10"/>
  <c r="S63" i="10"/>
  <c r="S62" i="10"/>
  <c r="S61" i="10"/>
  <c r="S60" i="10"/>
  <c r="S59" i="10"/>
  <c r="S58" i="10"/>
  <c r="S55" i="10"/>
  <c r="S54" i="10"/>
  <c r="S53" i="10"/>
  <c r="S52" i="10"/>
  <c r="S51" i="10"/>
  <c r="S50" i="10"/>
  <c r="S49" i="10"/>
  <c r="S48" i="10"/>
  <c r="S47" i="10"/>
  <c r="S46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4" i="10"/>
  <c r="S23" i="10"/>
  <c r="S20" i="10"/>
  <c r="S19" i="10"/>
  <c r="S18" i="10"/>
  <c r="S17" i="10"/>
  <c r="S16" i="10"/>
  <c r="S15" i="10"/>
  <c r="S14" i="10"/>
  <c r="S11" i="10"/>
  <c r="S10" i="10"/>
  <c r="S9" i="10"/>
  <c r="S8" i="10"/>
  <c r="S7" i="10"/>
  <c r="S6" i="10"/>
  <c r="S5" i="10"/>
  <c r="S3" i="10"/>
  <c r="S4" i="10"/>
  <c r="R4" i="10"/>
  <c r="S73" i="11" l="1"/>
  <c r="S74" i="11"/>
  <c r="R74" i="11"/>
  <c r="L74" i="11"/>
  <c r="I76" i="11"/>
  <c r="S75" i="11"/>
  <c r="R75" i="11"/>
  <c r="L75" i="11"/>
  <c r="S72" i="11"/>
  <c r="R72" i="11"/>
  <c r="L72" i="11"/>
  <c r="K76" i="11"/>
  <c r="O76" i="11"/>
  <c r="P76" i="11" s="1"/>
  <c r="O66" i="10"/>
  <c r="N66" i="10"/>
  <c r="M66" i="10"/>
  <c r="P31" i="10"/>
  <c r="O56" i="10"/>
  <c r="N56" i="10"/>
  <c r="M56" i="10"/>
  <c r="O21" i="10"/>
  <c r="N21" i="10"/>
  <c r="M21" i="10"/>
  <c r="O12" i="10"/>
  <c r="N12" i="10"/>
  <c r="M12" i="10"/>
  <c r="S76" i="11" l="1"/>
  <c r="R76" i="11"/>
  <c r="L76" i="11"/>
  <c r="P66" i="10"/>
  <c r="P65" i="10"/>
  <c r="P64" i="10"/>
  <c r="P63" i="10"/>
  <c r="P62" i="10"/>
  <c r="P61" i="10"/>
  <c r="P60" i="10"/>
  <c r="P59" i="10"/>
  <c r="P56" i="10"/>
  <c r="P55" i="10"/>
  <c r="P54" i="10"/>
  <c r="P53" i="10"/>
  <c r="P52" i="10"/>
  <c r="P51" i="10"/>
  <c r="P50" i="10"/>
  <c r="P49" i="10"/>
  <c r="P48" i="10"/>
  <c r="P47" i="10"/>
  <c r="P46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0" i="10"/>
  <c r="P29" i="10"/>
  <c r="P28" i="10"/>
  <c r="P27" i="10"/>
  <c r="P26" i="10"/>
  <c r="P24" i="10"/>
  <c r="P23" i="10"/>
  <c r="P21" i="10"/>
  <c r="P20" i="10"/>
  <c r="P19" i="10"/>
  <c r="P18" i="10"/>
  <c r="P17" i="10"/>
  <c r="P16" i="10"/>
  <c r="P15" i="10"/>
  <c r="P14" i="10"/>
  <c r="P12" i="10"/>
  <c r="P11" i="10"/>
  <c r="P10" i="10"/>
  <c r="P9" i="10"/>
  <c r="P8" i="10"/>
  <c r="P7" i="10"/>
  <c r="P6" i="10"/>
  <c r="P5" i="10"/>
  <c r="P4" i="10"/>
  <c r="P3" i="10"/>
  <c r="L14" i="10" l="1"/>
  <c r="K56" i="10"/>
  <c r="L55" i="10"/>
  <c r="L54" i="10"/>
  <c r="L53" i="10"/>
  <c r="L52" i="10"/>
  <c r="L51" i="10"/>
  <c r="L50" i="10"/>
  <c r="L49" i="10"/>
  <c r="L48" i="10"/>
  <c r="L47" i="10"/>
  <c r="L46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0" i="10"/>
  <c r="L29" i="10"/>
  <c r="L28" i="10"/>
  <c r="L27" i="10"/>
  <c r="L26" i="10"/>
  <c r="L24" i="10"/>
  <c r="L23" i="10"/>
  <c r="I30" i="10"/>
  <c r="I55" i="10"/>
  <c r="I54" i="10"/>
  <c r="I53" i="10"/>
  <c r="I52" i="10"/>
  <c r="I51" i="10"/>
  <c r="I50" i="10"/>
  <c r="I49" i="10"/>
  <c r="I48" i="10"/>
  <c r="I47" i="10"/>
  <c r="I46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29" i="10"/>
  <c r="I28" i="10"/>
  <c r="I27" i="10"/>
  <c r="I24" i="10"/>
  <c r="I23" i="10"/>
  <c r="K66" i="10"/>
  <c r="L65" i="10"/>
  <c r="L64" i="10"/>
  <c r="L63" i="10"/>
  <c r="L62" i="10"/>
  <c r="L61" i="10"/>
  <c r="L60" i="10"/>
  <c r="L59" i="10"/>
  <c r="L58" i="10"/>
  <c r="H56" i="10"/>
  <c r="I65" i="10"/>
  <c r="I64" i="10"/>
  <c r="I63" i="10"/>
  <c r="I62" i="10"/>
  <c r="I61" i="10"/>
  <c r="I60" i="10"/>
  <c r="I59" i="10"/>
  <c r="I58" i="10"/>
  <c r="K21" i="10"/>
  <c r="H21" i="10"/>
  <c r="L20" i="10"/>
  <c r="L19" i="10"/>
  <c r="L18" i="10"/>
  <c r="L17" i="10"/>
  <c r="L16" i="10"/>
  <c r="L15" i="10"/>
  <c r="I20" i="10"/>
  <c r="I19" i="10"/>
  <c r="I18" i="10"/>
  <c r="I17" i="10"/>
  <c r="I16" i="10"/>
  <c r="I15" i="10"/>
  <c r="I14" i="10"/>
  <c r="K12" i="10"/>
  <c r="L11" i="10"/>
  <c r="L10" i="10"/>
  <c r="L9" i="10"/>
  <c r="L8" i="10"/>
  <c r="L7" i="10"/>
  <c r="L6" i="10"/>
  <c r="L5" i="10"/>
  <c r="L4" i="10"/>
  <c r="L3" i="10"/>
  <c r="H12" i="10"/>
  <c r="I4" i="10"/>
  <c r="I11" i="10"/>
  <c r="I10" i="10"/>
  <c r="I9" i="10"/>
  <c r="I8" i="10"/>
  <c r="I7" i="10"/>
  <c r="I6" i="10"/>
  <c r="I5" i="10"/>
  <c r="I3" i="10"/>
  <c r="S56" i="10" l="1"/>
  <c r="J66" i="10"/>
  <c r="L66" i="10" s="1"/>
  <c r="J56" i="10"/>
  <c r="L56" i="10" s="1"/>
  <c r="J21" i="10"/>
  <c r="L21" i="10" s="1"/>
  <c r="J12" i="10"/>
  <c r="L12" i="10" s="1"/>
  <c r="G56" i="10"/>
  <c r="I56" i="10" s="1"/>
  <c r="R21" i="10" l="1"/>
  <c r="R56" i="10"/>
  <c r="R12" i="10"/>
  <c r="R66" i="10"/>
  <c r="G66" i="10"/>
  <c r="G21" i="10"/>
  <c r="G12" i="10"/>
  <c r="I12" i="10" l="1"/>
  <c r="S12" i="10"/>
  <c r="I21" i="10"/>
  <c r="S21" i="10"/>
  <c r="I66" i="10"/>
  <c r="S66" i="10"/>
  <c r="N75" i="10"/>
  <c r="R75" i="10" s="1"/>
  <c r="M75" i="10"/>
  <c r="K75" i="10"/>
  <c r="J75" i="10"/>
  <c r="G75" i="10"/>
  <c r="N72" i="10"/>
  <c r="M72" i="10"/>
  <c r="O75" i="10"/>
  <c r="P75" i="10" s="1"/>
  <c r="O74" i="10"/>
  <c r="N74" i="10"/>
  <c r="M74" i="10"/>
  <c r="K74" i="10"/>
  <c r="J74" i="10"/>
  <c r="G74" i="10"/>
  <c r="N73" i="10"/>
  <c r="M73" i="10"/>
  <c r="J73" i="10"/>
  <c r="K72" i="10"/>
  <c r="J72" i="10"/>
  <c r="G72" i="10"/>
  <c r="S74" i="10" l="1"/>
  <c r="R74" i="10"/>
  <c r="S75" i="10"/>
  <c r="L75" i="10"/>
  <c r="M76" i="10"/>
  <c r="L72" i="10"/>
  <c r="P74" i="10"/>
  <c r="L74" i="10"/>
  <c r="N76" i="10"/>
  <c r="J76" i="10"/>
  <c r="O72" i="10"/>
  <c r="R72" i="10" s="1"/>
  <c r="G73" i="10"/>
  <c r="K73" i="10"/>
  <c r="O73" i="10"/>
  <c r="P73" i="10" s="1"/>
  <c r="H72" i="10"/>
  <c r="I72" i="10" s="1"/>
  <c r="H73" i="10"/>
  <c r="H74" i="10"/>
  <c r="I74" i="10" s="1"/>
  <c r="H75" i="10"/>
  <c r="I75" i="10" s="1"/>
  <c r="L73" i="10" l="1"/>
  <c r="R73" i="10"/>
  <c r="S73" i="10"/>
  <c r="I73" i="10"/>
  <c r="S72" i="10"/>
  <c r="K76" i="10"/>
  <c r="G76" i="10"/>
  <c r="H76" i="10"/>
  <c r="P72" i="10"/>
  <c r="O76" i="10"/>
  <c r="P76" i="10" s="1"/>
  <c r="M21" i="9"/>
  <c r="N21" i="9"/>
  <c r="N52" i="9"/>
  <c r="M52" i="9"/>
  <c r="N68" i="9"/>
  <c r="M68" i="9"/>
  <c r="S76" i="10" l="1"/>
  <c r="R76" i="10"/>
  <c r="I76" i="10"/>
  <c r="L76" i="10"/>
  <c r="P49" i="9"/>
  <c r="L49" i="9"/>
  <c r="I49" i="9"/>
  <c r="P47" i="9"/>
  <c r="L47" i="9"/>
  <c r="I47" i="9"/>
  <c r="P51" i="9"/>
  <c r="P50" i="9"/>
  <c r="P48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O52" i="9"/>
  <c r="P52" i="9" s="1"/>
  <c r="P61" i="9"/>
  <c r="P60" i="9"/>
  <c r="P59" i="9"/>
  <c r="P58" i="9"/>
  <c r="P57" i="9"/>
  <c r="P56" i="9"/>
  <c r="P55" i="9"/>
  <c r="P54" i="9"/>
  <c r="O62" i="9"/>
  <c r="P62" i="9" s="1"/>
  <c r="P20" i="9"/>
  <c r="P19" i="9"/>
  <c r="P18" i="9"/>
  <c r="P17" i="9"/>
  <c r="P16" i="9"/>
  <c r="P15" i="9"/>
  <c r="P14" i="9"/>
  <c r="O21" i="9"/>
  <c r="P21" i="9" s="1"/>
  <c r="P11" i="9"/>
  <c r="P10" i="9"/>
  <c r="P9" i="9"/>
  <c r="P8" i="9"/>
  <c r="P7" i="9"/>
  <c r="P6" i="9"/>
  <c r="P5" i="9"/>
  <c r="P4" i="9"/>
  <c r="P3" i="9"/>
  <c r="O12" i="9"/>
  <c r="P12" i="9" s="1"/>
  <c r="L51" i="9"/>
  <c r="L50" i="9"/>
  <c r="L48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K52" i="9"/>
  <c r="L23" i="9"/>
  <c r="K62" i="9"/>
  <c r="L20" i="9"/>
  <c r="L19" i="9"/>
  <c r="L18" i="9"/>
  <c r="L17" i="9"/>
  <c r="L16" i="9"/>
  <c r="L15" i="9"/>
  <c r="L14" i="9"/>
  <c r="K21" i="9"/>
  <c r="L11" i="9"/>
  <c r="L10" i="9"/>
  <c r="L9" i="9"/>
  <c r="L8" i="9"/>
  <c r="L7" i="9"/>
  <c r="L6" i="9"/>
  <c r="L5" i="9"/>
  <c r="L4" i="9"/>
  <c r="L3" i="9"/>
  <c r="K12" i="9"/>
  <c r="S62" i="9" l="1"/>
  <c r="R62" i="9"/>
  <c r="J12" i="9"/>
  <c r="L12" i="9" s="1"/>
  <c r="J52" i="9"/>
  <c r="L52" i="9" s="1"/>
  <c r="J21" i="9"/>
  <c r="L21" i="9" s="1"/>
  <c r="R21" i="9" l="1"/>
  <c r="R52" i="9"/>
  <c r="R12" i="9"/>
  <c r="I61" i="9"/>
  <c r="I60" i="9"/>
  <c r="I59" i="9"/>
  <c r="I58" i="9"/>
  <c r="I57" i="9"/>
  <c r="I56" i="9"/>
  <c r="I55" i="9"/>
  <c r="I54" i="9"/>
  <c r="I51" i="9"/>
  <c r="I50" i="9"/>
  <c r="I48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0" i="9"/>
  <c r="I19" i="9"/>
  <c r="I18" i="9"/>
  <c r="I17" i="9"/>
  <c r="I16" i="9"/>
  <c r="I15" i="9"/>
  <c r="I14" i="9"/>
  <c r="I11" i="9"/>
  <c r="I10" i="9"/>
  <c r="I9" i="9"/>
  <c r="I8" i="9"/>
  <c r="I7" i="9"/>
  <c r="I6" i="9"/>
  <c r="I5" i="9"/>
  <c r="I4" i="9"/>
  <c r="I3" i="9"/>
  <c r="G52" i="9" l="1"/>
  <c r="S52" i="9" s="1"/>
  <c r="G21" i="9"/>
  <c r="S21" i="9" s="1"/>
  <c r="G12" i="9" l="1"/>
  <c r="S12" i="9" s="1"/>
  <c r="H52" i="9" l="1"/>
  <c r="I52" i="9" s="1"/>
  <c r="H62" i="9" l="1"/>
  <c r="I62" i="9" s="1"/>
  <c r="H21" i="9"/>
  <c r="I21" i="9" s="1"/>
  <c r="H12" i="9"/>
  <c r="I12" i="9" s="1"/>
  <c r="O71" i="9" l="1"/>
  <c r="N71" i="9"/>
  <c r="M71" i="9"/>
  <c r="H71" i="9"/>
  <c r="G71" i="9"/>
  <c r="O70" i="9"/>
  <c r="P70" i="9" s="1"/>
  <c r="N70" i="9"/>
  <c r="K70" i="9"/>
  <c r="J70" i="9"/>
  <c r="N69" i="9"/>
  <c r="J69" i="9"/>
  <c r="H69" i="9"/>
  <c r="O68" i="9"/>
  <c r="K68" i="9"/>
  <c r="J68" i="9"/>
  <c r="H68" i="9"/>
  <c r="I68" i="9" s="1"/>
  <c r="M70" i="9"/>
  <c r="H70" i="9"/>
  <c r="O69" i="9"/>
  <c r="M69" i="9"/>
  <c r="K69" i="9"/>
  <c r="G68" i="9"/>
  <c r="L70" i="9" l="1"/>
  <c r="R70" i="9"/>
  <c r="S68" i="9"/>
  <c r="R68" i="9"/>
  <c r="L69" i="9"/>
  <c r="R69" i="9"/>
  <c r="S69" i="9"/>
  <c r="P69" i="9"/>
  <c r="P71" i="9"/>
  <c r="P68" i="9"/>
  <c r="N72" i="9"/>
  <c r="M72" i="9"/>
  <c r="I71" i="9"/>
  <c r="G70" i="9"/>
  <c r="S70" i="9" s="1"/>
  <c r="H72" i="9"/>
  <c r="J71" i="9"/>
  <c r="G69" i="9"/>
  <c r="K71" i="9"/>
  <c r="O72" i="9"/>
  <c r="L68" i="9"/>
  <c r="M70" i="7"/>
  <c r="M68" i="8"/>
  <c r="K72" i="9" l="1"/>
  <c r="S71" i="9"/>
  <c r="R71" i="9"/>
  <c r="P72" i="9"/>
  <c r="I70" i="9"/>
  <c r="G72" i="9"/>
  <c r="I72" i="9" s="1"/>
  <c r="J72" i="9"/>
  <c r="I69" i="9"/>
  <c r="L71" i="9"/>
  <c r="M50" i="8"/>
  <c r="M67" i="8" s="1"/>
  <c r="M21" i="8"/>
  <c r="M66" i="8" s="1"/>
  <c r="M12" i="8"/>
  <c r="M65" i="8" s="1"/>
  <c r="M69" i="8" s="1"/>
  <c r="M51" i="7"/>
  <c r="M69" i="7" s="1"/>
  <c r="M21" i="7"/>
  <c r="M68" i="7" s="1"/>
  <c r="M12" i="7"/>
  <c r="M67" i="7" s="1"/>
  <c r="R72" i="9" l="1"/>
  <c r="S72" i="9"/>
  <c r="L72" i="9"/>
  <c r="M71" i="7"/>
  <c r="P59" i="7"/>
  <c r="P58" i="7"/>
  <c r="P57" i="7"/>
  <c r="P56" i="7"/>
  <c r="P55" i="7"/>
  <c r="P54" i="7"/>
  <c r="P53" i="7"/>
  <c r="P50" i="7" l="1"/>
  <c r="P49" i="7"/>
  <c r="P48" i="7"/>
  <c r="P47" i="7"/>
  <c r="P46" i="7"/>
  <c r="P45" i="7"/>
  <c r="P44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N70" i="7" l="1"/>
  <c r="O61" i="7" l="1"/>
  <c r="P61" i="7" l="1"/>
  <c r="O70" i="7"/>
  <c r="P70" i="7" s="1"/>
  <c r="O51" i="7"/>
  <c r="O12" i="7"/>
  <c r="O67" i="7" s="1"/>
  <c r="N51" i="7"/>
  <c r="N69" i="7" s="1"/>
  <c r="J51" i="7"/>
  <c r="L50" i="7"/>
  <c r="L49" i="7"/>
  <c r="L48" i="7"/>
  <c r="L47" i="7"/>
  <c r="L46" i="7"/>
  <c r="L45" i="7"/>
  <c r="L44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K51" i="7"/>
  <c r="K69" i="7" l="1"/>
  <c r="R51" i="7"/>
  <c r="L51" i="7"/>
  <c r="J69" i="7"/>
  <c r="L69" i="7" s="1"/>
  <c r="O69" i="7"/>
  <c r="P69" i="7" s="1"/>
  <c r="P51" i="7"/>
  <c r="R69" i="7" l="1"/>
  <c r="I45" i="7"/>
  <c r="I26" i="7"/>
  <c r="I25" i="7"/>
  <c r="J12" i="7"/>
  <c r="K12" i="7"/>
  <c r="K67" i="7" l="1"/>
  <c r="J67" i="7"/>
  <c r="K61" i="7"/>
  <c r="J61" i="7"/>
  <c r="L59" i="7"/>
  <c r="L58" i="7"/>
  <c r="L57" i="7"/>
  <c r="L56" i="7"/>
  <c r="L55" i="7"/>
  <c r="L54" i="7"/>
  <c r="L53" i="7"/>
  <c r="O21" i="7"/>
  <c r="N21" i="7"/>
  <c r="N68" i="7" s="1"/>
  <c r="K21" i="7"/>
  <c r="J21" i="7"/>
  <c r="P20" i="7"/>
  <c r="L20" i="7"/>
  <c r="P19" i="7"/>
  <c r="L19" i="7"/>
  <c r="P18" i="7"/>
  <c r="L18" i="7"/>
  <c r="P17" i="7"/>
  <c r="L17" i="7"/>
  <c r="P16" i="7"/>
  <c r="L16" i="7"/>
  <c r="P15" i="7"/>
  <c r="L15" i="7"/>
  <c r="P14" i="7"/>
  <c r="L14" i="7"/>
  <c r="N12" i="7"/>
  <c r="N67" i="7" s="1"/>
  <c r="L12" i="7"/>
  <c r="P11" i="7"/>
  <c r="L11" i="7"/>
  <c r="P10" i="7"/>
  <c r="L10" i="7"/>
  <c r="P9" i="7"/>
  <c r="L9" i="7"/>
  <c r="P8" i="7"/>
  <c r="L8" i="7"/>
  <c r="P7" i="7"/>
  <c r="L7" i="7"/>
  <c r="P6" i="7"/>
  <c r="L6" i="7"/>
  <c r="P5" i="7"/>
  <c r="L5" i="7"/>
  <c r="P4" i="7"/>
  <c r="L4" i="7"/>
  <c r="P3" i="7"/>
  <c r="L3" i="7"/>
  <c r="R12" i="7" l="1"/>
  <c r="R21" i="7"/>
  <c r="S61" i="7"/>
  <c r="R61" i="7"/>
  <c r="R67" i="7"/>
  <c r="K70" i="7"/>
  <c r="P21" i="7"/>
  <c r="O68" i="7"/>
  <c r="J70" i="7"/>
  <c r="P12" i="7"/>
  <c r="L21" i="7"/>
  <c r="K68" i="7"/>
  <c r="N71" i="7"/>
  <c r="P67" i="7"/>
  <c r="J68" i="7"/>
  <c r="L67" i="7"/>
  <c r="L61" i="7"/>
  <c r="R70" i="7" l="1"/>
  <c r="R68" i="7"/>
  <c r="L70" i="7"/>
  <c r="L68" i="7"/>
  <c r="K71" i="7"/>
  <c r="P68" i="7"/>
  <c r="O71" i="7"/>
  <c r="P71" i="7" s="1"/>
  <c r="J71" i="7"/>
  <c r="I25" i="8"/>
  <c r="L25" i="8"/>
  <c r="R71" i="7" l="1"/>
  <c r="L71" i="7"/>
  <c r="P12" i="8"/>
  <c r="P11" i="8"/>
  <c r="P10" i="8"/>
  <c r="P9" i="8"/>
  <c r="P8" i="8"/>
  <c r="P7" i="8"/>
  <c r="P6" i="8"/>
  <c r="P5" i="8"/>
  <c r="P4" i="8"/>
  <c r="P3" i="8"/>
  <c r="O68" i="8"/>
  <c r="P68" i="8" s="1"/>
  <c r="N68" i="8"/>
  <c r="O65" i="8"/>
  <c r="P65" i="8" s="1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4" i="8"/>
  <c r="P23" i="8"/>
  <c r="O50" i="8"/>
  <c r="O67" i="8" s="1"/>
  <c r="O21" i="8"/>
  <c r="O66" i="8" s="1"/>
  <c r="P20" i="8"/>
  <c r="P19" i="8"/>
  <c r="P18" i="8"/>
  <c r="P17" i="8"/>
  <c r="P16" i="8"/>
  <c r="P15" i="8"/>
  <c r="P14" i="8"/>
  <c r="O69" i="8" l="1"/>
  <c r="L52" i="8"/>
  <c r="L58" i="8"/>
  <c r="L57" i="8"/>
  <c r="L56" i="8"/>
  <c r="L55" i="8"/>
  <c r="L54" i="8"/>
  <c r="L53" i="8"/>
  <c r="K59" i="8"/>
  <c r="K50" i="8"/>
  <c r="K21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4" i="8"/>
  <c r="L23" i="8"/>
  <c r="L20" i="8"/>
  <c r="L19" i="8"/>
  <c r="L18" i="8"/>
  <c r="L17" i="8"/>
  <c r="L16" i="8"/>
  <c r="L15" i="8"/>
  <c r="L14" i="8"/>
  <c r="K12" i="8"/>
  <c r="K65" i="8" l="1"/>
  <c r="K66" i="8"/>
  <c r="S59" i="8"/>
  <c r="K68" i="8"/>
  <c r="K67" i="8"/>
  <c r="L11" i="8"/>
  <c r="L10" i="8"/>
  <c r="L9" i="8"/>
  <c r="L8" i="8"/>
  <c r="L7" i="8"/>
  <c r="L6" i="8"/>
  <c r="L5" i="8"/>
  <c r="L4" i="8"/>
  <c r="L3" i="8"/>
  <c r="K69" i="8" l="1"/>
  <c r="N50" i="8"/>
  <c r="N21" i="8"/>
  <c r="N12" i="8"/>
  <c r="N65" i="8" s="1"/>
  <c r="N66" i="8" l="1"/>
  <c r="P66" i="8" s="1"/>
  <c r="P21" i="8"/>
  <c r="N67" i="8"/>
  <c r="P67" i="8" s="1"/>
  <c r="P50" i="8"/>
  <c r="J59" i="8"/>
  <c r="R59" i="8" s="1"/>
  <c r="J50" i="8"/>
  <c r="R50" i="8" s="1"/>
  <c r="J12" i="8"/>
  <c r="R12" i="8" s="1"/>
  <c r="J21" i="8"/>
  <c r="R21" i="8" s="1"/>
  <c r="L50" i="8" l="1"/>
  <c r="J67" i="8"/>
  <c r="R67" i="8" s="1"/>
  <c r="L21" i="8"/>
  <c r="J66" i="8"/>
  <c r="R66" i="8" s="1"/>
  <c r="N69" i="8"/>
  <c r="P69" i="8" s="1"/>
  <c r="L12" i="8"/>
  <c r="J65" i="8"/>
  <c r="R65" i="8" s="1"/>
  <c r="L59" i="8"/>
  <c r="J68" i="8"/>
  <c r="R68" i="8" s="1"/>
  <c r="H70" i="7"/>
  <c r="G70" i="7"/>
  <c r="U70" i="7" s="1"/>
  <c r="H68" i="7"/>
  <c r="H67" i="7"/>
  <c r="I61" i="7"/>
  <c r="I59" i="7"/>
  <c r="I58" i="7"/>
  <c r="I57" i="7"/>
  <c r="I56" i="7"/>
  <c r="I55" i="7"/>
  <c r="I54" i="7"/>
  <c r="I53" i="7"/>
  <c r="I50" i="7"/>
  <c r="I49" i="7"/>
  <c r="I48" i="7"/>
  <c r="I47" i="7"/>
  <c r="I46" i="7"/>
  <c r="I44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4" i="7"/>
  <c r="I23" i="7"/>
  <c r="I20" i="7"/>
  <c r="I19" i="7"/>
  <c r="I18" i="7"/>
  <c r="I17" i="7"/>
  <c r="I16" i="7"/>
  <c r="I15" i="7"/>
  <c r="I14" i="7"/>
  <c r="I11" i="7"/>
  <c r="I10" i="7"/>
  <c r="I9" i="7"/>
  <c r="I8" i="7"/>
  <c r="I7" i="7"/>
  <c r="I6" i="7"/>
  <c r="I5" i="7"/>
  <c r="I4" i="7"/>
  <c r="I3" i="7"/>
  <c r="I28" i="8"/>
  <c r="L66" i="8" l="1"/>
  <c r="L65" i="8"/>
  <c r="L67" i="8"/>
  <c r="I70" i="7"/>
  <c r="L68" i="8"/>
  <c r="J69" i="8"/>
  <c r="R69" i="8" s="1"/>
  <c r="H68" i="8"/>
  <c r="G68" i="8"/>
  <c r="S68" i="8" s="1"/>
  <c r="G44" i="8"/>
  <c r="H66" i="8"/>
  <c r="H65" i="8"/>
  <c r="I59" i="8"/>
  <c r="I58" i="8"/>
  <c r="I57" i="8"/>
  <c r="I56" i="8"/>
  <c r="I55" i="8"/>
  <c r="I54" i="8"/>
  <c r="I53" i="8"/>
  <c r="I52" i="8"/>
  <c r="I11" i="8"/>
  <c r="I10" i="8"/>
  <c r="I9" i="8"/>
  <c r="I8" i="8"/>
  <c r="I7" i="8"/>
  <c r="I6" i="8"/>
  <c r="I5" i="8"/>
  <c r="I4" i="8"/>
  <c r="I3" i="8"/>
  <c r="I20" i="8"/>
  <c r="I19" i="8"/>
  <c r="I18" i="8"/>
  <c r="I17" i="8"/>
  <c r="I16" i="8"/>
  <c r="I15" i="8"/>
  <c r="I14" i="8"/>
  <c r="I46" i="8"/>
  <c r="I45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7" i="8"/>
  <c r="I26" i="8"/>
  <c r="I24" i="8"/>
  <c r="I23" i="8"/>
  <c r="I49" i="8"/>
  <c r="I48" i="8"/>
  <c r="I47" i="8"/>
  <c r="L69" i="8" l="1"/>
  <c r="I68" i="8"/>
  <c r="G50" i="8"/>
  <c r="S50" i="8" s="1"/>
  <c r="H44" i="8"/>
  <c r="H50" i="8" s="1"/>
  <c r="H67" i="8" s="1"/>
  <c r="H69" i="8" s="1"/>
  <c r="G21" i="8"/>
  <c r="S21" i="8" s="1"/>
  <c r="G12" i="8"/>
  <c r="S12" i="8" s="1"/>
  <c r="I50" i="8" l="1"/>
  <c r="I12" i="8"/>
  <c r="G65" i="8"/>
  <c r="S65" i="8" s="1"/>
  <c r="I44" i="8"/>
  <c r="G66" i="8"/>
  <c r="S66" i="8" s="1"/>
  <c r="I21" i="8"/>
  <c r="G67" i="8"/>
  <c r="S67" i="8" s="1"/>
  <c r="G43" i="7"/>
  <c r="G21" i="7"/>
  <c r="S21" i="7" s="1"/>
  <c r="G12" i="7"/>
  <c r="S12" i="7" s="1"/>
  <c r="I67" i="8" l="1"/>
  <c r="I65" i="8"/>
  <c r="I66" i="8"/>
  <c r="G51" i="7"/>
  <c r="S51" i="7" s="1"/>
  <c r="G68" i="7"/>
  <c r="U68" i="7" s="1"/>
  <c r="I21" i="7"/>
  <c r="I12" i="7"/>
  <c r="G67" i="7"/>
  <c r="U67" i="7" s="1"/>
  <c r="G69" i="8"/>
  <c r="S69" i="8" s="1"/>
  <c r="H43" i="7"/>
  <c r="H51" i="7" s="1"/>
  <c r="H69" i="7" s="1"/>
  <c r="H71" i="7" s="1"/>
  <c r="G69" i="7" l="1"/>
  <c r="U69" i="7" s="1"/>
  <c r="I69" i="8"/>
  <c r="I68" i="7"/>
  <c r="I51" i="7"/>
  <c r="I69" i="7"/>
  <c r="I67" i="7"/>
  <c r="G71" i="7"/>
  <c r="U71" i="7" s="1"/>
  <c r="I71" i="7" l="1"/>
  <c r="R58" i="14"/>
  <c r="K58" i="14"/>
  <c r="S58" i="14"/>
  <c r="I77" i="14"/>
  <c r="I79" i="14" s="1"/>
  <c r="J79" i="14" l="1"/>
  <c r="S79" i="14"/>
  <c r="K79" i="14"/>
  <c r="R79" i="14"/>
  <c r="R77" i="14"/>
  <c r="K77" i="14"/>
  <c r="J77" i="14"/>
  <c r="S77" i="14"/>
</calcChain>
</file>

<file path=xl/sharedStrings.xml><?xml version="1.0" encoding="utf-8"?>
<sst xmlns="http://schemas.openxmlformats.org/spreadsheetml/2006/main" count="2086" uniqueCount="451">
  <si>
    <t>Název programu/oboru</t>
  </si>
  <si>
    <t>Nezaměstnanost</t>
  </si>
  <si>
    <t>62-02-R/000</t>
  </si>
  <si>
    <t>Hospodářská politika a správa</t>
  </si>
  <si>
    <t>62-02-T/000</t>
  </si>
  <si>
    <t>62-08-R/000</t>
  </si>
  <si>
    <t>Ekonomika a management</t>
  </si>
  <si>
    <t>62-08-T/000</t>
  </si>
  <si>
    <t>Systémové inženýrství a informatika</t>
  </si>
  <si>
    <t>65-01-R/010</t>
  </si>
  <si>
    <t>Hotelnictví</t>
  </si>
  <si>
    <t>62-02-R/060</t>
  </si>
  <si>
    <t>Veřejná správa a regionální politika</t>
  </si>
  <si>
    <t>62-02-T/082</t>
  </si>
  <si>
    <t>Veřejná správa a sociální politika</t>
  </si>
  <si>
    <t>75-02-R/008</t>
  </si>
  <si>
    <t>Sociální patologie a prevence</t>
  </si>
  <si>
    <t>kontrola</t>
  </si>
  <si>
    <t>17-01-T/034</t>
  </si>
  <si>
    <t>18-01-R/000</t>
  </si>
  <si>
    <t>Informatika</t>
  </si>
  <si>
    <t>18-01-T/000</t>
  </si>
  <si>
    <t>71-05-R/000</t>
  </si>
  <si>
    <t>Historické vědy</t>
  </si>
  <si>
    <t>71-05-T/000</t>
  </si>
  <si>
    <t>72-01-R/010</t>
  </si>
  <si>
    <t>Informační studia se zaměřením na knihovnictví</t>
  </si>
  <si>
    <t>72-01-T/008</t>
  </si>
  <si>
    <t>73-10-T/010</t>
  </si>
  <si>
    <t>75-04-T/000</t>
  </si>
  <si>
    <t>Učitelství pro střední školy</t>
  </si>
  <si>
    <t>82-03-R/077</t>
  </si>
  <si>
    <t xml:space="preserve">Obchodně podnikatelská fakulta v Karviné </t>
  </si>
  <si>
    <t>62-08-V/000</t>
  </si>
  <si>
    <t xml:space="preserve">Fakulta veřejných politik v Opavě </t>
  </si>
  <si>
    <t>53-41-R/009</t>
  </si>
  <si>
    <t>Všeobecná sestra</t>
  </si>
  <si>
    <t>Filozoficko-přírodovědecká fakulta v Opavě</t>
  </si>
  <si>
    <t>Teoretická fyzika</t>
  </si>
  <si>
    <t>72-01-R/004</t>
  </si>
  <si>
    <t>72-01-T/011</t>
  </si>
  <si>
    <t>Angličtina (jednooborová)</t>
  </si>
  <si>
    <t>Kulturní dramaturgie se zaměřením na divadlo</t>
  </si>
  <si>
    <t>73-10-R/031</t>
  </si>
  <si>
    <t>73-10-R/281</t>
  </si>
  <si>
    <t>Angličtina pro školskou praxi</t>
  </si>
  <si>
    <t>73-10-R/282</t>
  </si>
  <si>
    <t>Němčina pro školskou praxi</t>
  </si>
  <si>
    <t>65-03-/R025</t>
  </si>
  <si>
    <t>Lázeňství a turismus</t>
  </si>
  <si>
    <t>73-10-T/100</t>
  </si>
  <si>
    <t>Němčina (jednooborová)</t>
  </si>
  <si>
    <t>Knihovnictví</t>
  </si>
  <si>
    <t>61-07R/000</t>
  </si>
  <si>
    <t>Humanitní studia</t>
  </si>
  <si>
    <t>Tvůrčí fotografie</t>
  </si>
  <si>
    <t>Absolventi od 1.5.2013 do 30.9.2013 nezaměstnaní k 30.4.2014</t>
  </si>
  <si>
    <t>Počet abs. (prezenční, kombinované studium, bez cizinců)(1.5.2013 - 30.9.2013</t>
  </si>
  <si>
    <t>Míra nezaměstnanosti v ČR k 4/2014 - 7.9 %</t>
  </si>
  <si>
    <t>Informační a knihovnická studia</t>
  </si>
  <si>
    <t>Knihovnictví se zam. na veřejné knihovny komunitního typu</t>
  </si>
  <si>
    <t>Audiovizuální tvorba</t>
  </si>
  <si>
    <t>82-04-R/038</t>
  </si>
  <si>
    <t>82-04-R/031</t>
  </si>
  <si>
    <t>Mezinárodní teritoriální studia</t>
  </si>
  <si>
    <t>17-02-R/17-01-R</t>
  </si>
  <si>
    <t>82-04-T/031</t>
  </si>
  <si>
    <t xml:space="preserve">17-01-V/035 </t>
  </si>
  <si>
    <t>Teoretická fyzika a astrofyzika</t>
  </si>
  <si>
    <t xml:space="preserve">8204V/031 </t>
  </si>
  <si>
    <t xml:space="preserve">71-05-V/028 </t>
  </si>
  <si>
    <t>Historie se zaměřením na české a československé dějiny</t>
  </si>
  <si>
    <t>Česká literatura + Český jazyk + kombinace</t>
  </si>
  <si>
    <t>Angličtina + druhý obor</t>
  </si>
  <si>
    <t xml:space="preserve">Matematický ústav v Opavě </t>
  </si>
  <si>
    <t>62-07-R/005</t>
  </si>
  <si>
    <t>11-03-T/004</t>
  </si>
  <si>
    <t>Matematické metody v ekonomice</t>
  </si>
  <si>
    <t>Aplikovaná matematika</t>
  </si>
  <si>
    <t>11-01-R/023</t>
  </si>
  <si>
    <t>Obecná matematika</t>
  </si>
  <si>
    <t>11-03-R/004</t>
  </si>
  <si>
    <t>11-03-R/006</t>
  </si>
  <si>
    <t>Aplikovaná matematika pro řešení krizových situací</t>
  </si>
  <si>
    <t>11-01-T/014</t>
  </si>
  <si>
    <t>Matematická analýza</t>
  </si>
  <si>
    <t>Fyzika + Aplikovaná fyzika</t>
  </si>
  <si>
    <t xml:space="preserve">62-09-R/021 </t>
  </si>
  <si>
    <t xml:space="preserve">62-09-T/021 </t>
  </si>
  <si>
    <t>67-02-R/017</t>
  </si>
  <si>
    <t xml:space="preserve">67-02-T/017 </t>
  </si>
  <si>
    <t>73-10-R</t>
  </si>
  <si>
    <t>Absolventi od 1.5.2014 do 30.9.2014 nezaměstnaní k 30.4.2015</t>
  </si>
  <si>
    <t>Gastronomie, hotelnictví a turismus</t>
  </si>
  <si>
    <t>Historie se zaměřením na české a čsl. dějiny</t>
  </si>
  <si>
    <t>Angličtina + Němčina</t>
  </si>
  <si>
    <t>Knihovnictví se zam. na veř.knihovny komun. typu</t>
  </si>
  <si>
    <t>Míra nezaměstnanosti v MSK k 4/2014 - 10.2 %</t>
  </si>
  <si>
    <t>Míra nezaměstnanosti v ČR k 4/2015 - 6.7 %</t>
  </si>
  <si>
    <t>Míra nezaměstnanosti v MSK k 4/2015 - 9.1 %</t>
  </si>
  <si>
    <t>OPF</t>
  </si>
  <si>
    <t>FVP</t>
  </si>
  <si>
    <t>FPF</t>
  </si>
  <si>
    <t>MU</t>
  </si>
  <si>
    <t>SU</t>
  </si>
  <si>
    <t>Míra nezaměstnanosti v ČR k 9/2015 - 6 %</t>
  </si>
  <si>
    <t>Míra nezaměstnanosti v MSK k 4/2015 - 8.4 %</t>
  </si>
  <si>
    <t>Absolventi od 1.5.2014 do 30.9.2014 nezaměstnaní k 30.4.2015 - standardizováno (koef. nár. TP)</t>
  </si>
  <si>
    <t>Počet absolventů (prezenční, kombinované studium, bez cizinců) 1.5.2014 - 30.9.2014 - standardizováno (bez dále studujících)</t>
  </si>
  <si>
    <t>Nezaměstnanost standardizováno</t>
  </si>
  <si>
    <t>Absolventi od 1.10.2014 do 30.4.2015 nezaměstnaní k 30.9.2015 - standardizováno (koef. nár. TP)</t>
  </si>
  <si>
    <t>Počet absolventů (prezenční, kombinované studium, bez cizinců) 1.10.2014 - 30.4.2015 - standardizováno (bez dále studujících)</t>
  </si>
  <si>
    <t>Obecná nezaměstnanost</t>
  </si>
  <si>
    <t>Počet abs. (prezenční, kombinované studium, bez cizinců) (1.5.2014 - 30.9.2014</t>
  </si>
  <si>
    <t>Absolventi od 1.5.2013 do 30.9.2013 nezaměstnaní k 30.4.2014 - standardizováno (koef. nár. TP)</t>
  </si>
  <si>
    <t>Počet absolventů (prezenční, kombinované studium, bez cizinců) 1.5.2013 - 30.9.2013 - standardizováno (bez dále studujících)</t>
  </si>
  <si>
    <t>Absolventi od 1.10.2013 do 30.4.2014 nezaměstnaní k 30.9.2014 - standardizováno (koef. nár. TP)</t>
  </si>
  <si>
    <t>Počet absolventů (prezenční, kombinované studium, bez cizinců) 1.10.2013 - 30.4.2014 - standardizováno (bez dále studujících)</t>
  </si>
  <si>
    <t>71-05 R</t>
  </si>
  <si>
    <t xml:space="preserve">71-05 T </t>
  </si>
  <si>
    <t>Míra nezaměstnanosti v ČR k 9/2014 - 7,3 %</t>
  </si>
  <si>
    <t>Míra nezaměstnanosti v MSK k 4/2014 - 9.7 %</t>
  </si>
  <si>
    <t xml:space="preserve">82-04V/031 </t>
  </si>
  <si>
    <r>
      <t>KKOV/SOV (</t>
    </r>
    <r>
      <rPr>
        <b/>
        <sz val="10"/>
        <color indexed="8"/>
        <rFont val="Calibri"/>
        <family val="2"/>
        <charset val="238"/>
        <scheme val="minor"/>
      </rPr>
      <t>soustava oborů vzdělání) *</t>
    </r>
  </si>
  <si>
    <r>
      <rPr>
        <b/>
        <sz val="10"/>
        <color theme="1"/>
        <rFont val="Calibri"/>
        <family val="2"/>
        <charset val="238"/>
        <scheme val="minor"/>
      </rPr>
      <t>Zdroj:</t>
    </r>
    <r>
      <rPr>
        <sz val="10"/>
        <color theme="1"/>
        <rFont val="Calibri"/>
        <family val="2"/>
        <charset val="238"/>
        <scheme val="minor"/>
      </rPr>
      <t xml:space="preserve"> statistika MPSV + údaje ze STAG - SU</t>
    </r>
  </si>
  <si>
    <t>11-01V/010 + 11-01V/014</t>
  </si>
  <si>
    <t>Geometrie a globální analýza + Matematická analýza</t>
  </si>
  <si>
    <t>Absolventi od 1.10.2013 do 30.4.2014 nezaměstnaní k 30.9.2014 - počet</t>
  </si>
  <si>
    <t>obecná míra nezaměstnanosti</t>
  </si>
  <si>
    <t>standardizovaná míra nezaměstnanosti květen - září</t>
  </si>
  <si>
    <t>standardizovaná míra nezaměstnanosti říjen - duben</t>
  </si>
  <si>
    <t>standardizovaná nezaměstnanost 2015</t>
  </si>
  <si>
    <t>obecná nezaměstnanost 2015</t>
  </si>
  <si>
    <t>výsledná standardizovaná nezaměstnanost</t>
  </si>
  <si>
    <t>výsledná obecná nezaměstnanost</t>
  </si>
  <si>
    <t>obecná nezaměstnanost 2014</t>
  </si>
  <si>
    <t>standardizovaná nezaměstnanost 2014</t>
  </si>
  <si>
    <t>Míra nezaměstnanosti v ČR k 9/2016 - 6 %</t>
  </si>
  <si>
    <t>Míra nezaměstnanosti v MSK k 4/2016 - 8.4 %</t>
  </si>
  <si>
    <t>Počet abs. (prezenční, kombinované studium, bez cizinců) 1.5.2015 - 30.9.2015</t>
  </si>
  <si>
    <t>Absolventi od 1.5.2015 do 30.9.2015 nezaměstnaní k 30.4.2016 - standardizováno (koef. nár. TP)</t>
  </si>
  <si>
    <t>Počet absolventů (prezenční, kombinované studium, bez cizinců) 1.5.2015 - 30.9.2015 - standardizováno (bez dále studujících)</t>
  </si>
  <si>
    <t>Absolventi od 1.10.2014 do 30.4.2015 nezaměstnaní k 30.9.2015 - počet</t>
  </si>
  <si>
    <t>Absolventi od 1.10.2015 do 30.4.2016 nezaměstnaní k 30.9.2016 - počet</t>
  </si>
  <si>
    <t>Absolventi od 1.10.2015 do 30.4.2016 nezaměstnaní k 30.9.2016 - standardizováno (koef. nár. TP)</t>
  </si>
  <si>
    <t>Počet absolventů (prezenční, kombinované studium, bez cizinců) 1.10.2015 - 30.4.2016 - standardizováno (bez dále studujících)</t>
  </si>
  <si>
    <t>standardizovaná nezaměstnanost 2016</t>
  </si>
  <si>
    <t>obecná nezaměstnanost 2016</t>
  </si>
  <si>
    <t>11-01-V/014</t>
  </si>
  <si>
    <t>18-01-V/019</t>
  </si>
  <si>
    <t>Autonomní systémy</t>
  </si>
  <si>
    <t>Angličtina + Italština, Italština</t>
  </si>
  <si>
    <t>82-03-R+T/038</t>
  </si>
  <si>
    <t>73-10-V/280</t>
  </si>
  <si>
    <t>Korpusová lingvistika se zaměřením na konkrétní jazykovou skupinu (angličtina)</t>
  </si>
  <si>
    <t>Míra nezaměstnanosti v ČR k 4/2016 - 5.7 %</t>
  </si>
  <si>
    <t>71-05-V/001</t>
  </si>
  <si>
    <t>Archeologie</t>
  </si>
  <si>
    <t>obecná nezaměstnanost</t>
  </si>
  <si>
    <t>Míra nezaměstnanosti v MSK k 4/2016 - 7.9 %</t>
  </si>
  <si>
    <t>Absolventi SU dle součástí - 2014</t>
  </si>
  <si>
    <t>Absolventi SU dle součástí - 2015</t>
  </si>
  <si>
    <t>Absolventi SU dle součástí - 2016</t>
  </si>
  <si>
    <t>Absolventi SU dle součástí - 2017</t>
  </si>
  <si>
    <t>Absolventi od 1.5.2015 do 30.9.2015 nezaměstnaní k 30.4.2016</t>
  </si>
  <si>
    <t>Absolventi od 1.5.2016 do 30.9.2016 nezaměstnaní k 30.4.2017</t>
  </si>
  <si>
    <t>Počet abs. (prezenční, kombinované studium, bez cizinců) 1.5.2016 - 30.9.2016</t>
  </si>
  <si>
    <t>Absolventi od 1.5.2016 do 30.9.2016 nezaměstnaní k 30.4.2017 - standardizováno (koef. nár. TP)</t>
  </si>
  <si>
    <t>Počet absolventů (prezenční, kombinované studium, bez cizinců) 1.5.2016 - 30.9.2016 - standardizováno (bez dále studujících)</t>
  </si>
  <si>
    <t>Absolventi od 1.10.2016 do 30.4.2017 nezaměstnaní k 30.9.2017 - počet</t>
  </si>
  <si>
    <t>Absolventi od 1.10.2016 do 30.4.2017 nezaměstnaní k 30.9.2017 - standardizováno (koef. nár. TP)</t>
  </si>
  <si>
    <t>Počet absolventů (prezenční, kombinované studium, bez cizinců) 1.10.2016 - 30.4.2017 - standardizováno (bez dále studujících)</t>
  </si>
  <si>
    <t>Míra nezaměstnanosti v ČR k 4/2017 - 4.4 %</t>
  </si>
  <si>
    <t>Míra nezaměstnanosti v MSK k 4/2017 - 6.7 %</t>
  </si>
  <si>
    <t>17-02-R/T; 17-01-R/T</t>
  </si>
  <si>
    <t>71-05-R/001</t>
  </si>
  <si>
    <t>Míra nezaměstnanosti v ČR k 9/2017 - 3.8 %</t>
  </si>
  <si>
    <t>Míra nezaměstnanosti v MSK k 9/2017 - 5.9 %</t>
  </si>
  <si>
    <t>standardizovaná nezaměstnanost 2017</t>
  </si>
  <si>
    <t>obecná nezaměstnanost 2017</t>
  </si>
  <si>
    <t>71-05-T/001</t>
  </si>
  <si>
    <t>Absolventi od 1.5.2017 do 30.9.2017 nezaměstnaní k 30.4.2018</t>
  </si>
  <si>
    <t>Počet abs. (prezenční, kombinované studium, bez cizinců) 1.5.2017 - 30.9.2017</t>
  </si>
  <si>
    <t>Absolventi od 1.5.2017 do 30.9.2017 nezaměstnaní k 30.4.2018 - standardizováno (koef. nár. TP)</t>
  </si>
  <si>
    <t>Počet absolventů (prezenční, kombinované studium, bez cizinců) 1.5.2017 - 30.9.2017 - standardizováno (bez dále studujících)</t>
  </si>
  <si>
    <t>Absolventi od 1.10.2017 do 30.4.2018 nezaměstnaní k 30.9.2018 - počet</t>
  </si>
  <si>
    <t>Absolventi od 1.10.2017 do 30.4.2018 nezaměstnaní k 30.9.2018 - standardizováno (koef. nár. TP)</t>
  </si>
  <si>
    <t>Počet absolventů (prezenční, kombinované studium, bez cizinců) 1.10.2017 - 30.4.2018 - standardizováno (bez dále studujících)</t>
  </si>
  <si>
    <t>standardizovaná nezaměstnanost 2018</t>
  </si>
  <si>
    <t>obecná nezaměstnanost 2018</t>
  </si>
  <si>
    <t>Míra nezaměstnanosti v ČR k 4/2018 - 3.2 %</t>
  </si>
  <si>
    <t>Míra nezaměstnanosti v MSK k 4/2018 - 5.1 %</t>
  </si>
  <si>
    <t>Míra nezaměstnanosti v ČR k 9/2018 - 3.0 %</t>
  </si>
  <si>
    <t>Míra nezaměstnanosti v MSK k 9/2018 - 4.6 %</t>
  </si>
  <si>
    <t>Historická studia</t>
  </si>
  <si>
    <t>71-05-T/091</t>
  </si>
  <si>
    <t>Absolventi SU dle součástí - 2018</t>
  </si>
  <si>
    <t>Absolventi SU dle součástí - 2019</t>
  </si>
  <si>
    <t>Absolventi od 1.5.2018 do 30.9.2018 nezaměstnaní k 30.4.2019</t>
  </si>
  <si>
    <t>Počet abs. (prezenční, kombinované studium, bez cizinců) 1.5.2018 - 30.9.2018</t>
  </si>
  <si>
    <t>Absolventi od 1.5.2018 do 30.9.2018 nezaměstnaní k 30.4.2019 - standardizováno (koef. nár. TP)</t>
  </si>
  <si>
    <t>Počet absolventů (prezenční, kombinované studium, bez cizinců) 1.5.2018 - 30.9.2018 - standardizováno (bez dále studujících)</t>
  </si>
  <si>
    <t>Absolventi od 1.10.2018 do 30.4.2019 nezaměstnaní k 30.9.2019 - počet</t>
  </si>
  <si>
    <t>Počet absolventů (prezenční, kombinované studium, bez cizinců) 1.10.2018 - 30.4.2019 - standardizováno (bez dále studujících)</t>
  </si>
  <si>
    <t>standardizovaná nezaměstnanost 2019</t>
  </si>
  <si>
    <t>obecná nezaměstnanost 2019</t>
  </si>
  <si>
    <t>18-02-R/001</t>
  </si>
  <si>
    <t>Aplikovaná informatika</t>
  </si>
  <si>
    <t>11-01-T/010</t>
  </si>
  <si>
    <t>Geometrie a globální analýza</t>
  </si>
  <si>
    <t>Míra nezaměstnanosti v ČR k 9/2019 - 2,7 %</t>
  </si>
  <si>
    <t>Míra nezaměstnanosti v MSK k 9/2019 - 4.2 %</t>
  </si>
  <si>
    <t>Míra nezaměstnanosti v ČR k 4/2019 - 2.7 %</t>
  </si>
  <si>
    <t>Míra nezaměstnanosti v MSK k 4/2019 - 4.4 %</t>
  </si>
  <si>
    <t>17-01-R; 17-02-R</t>
  </si>
  <si>
    <t>17-01-T; 17-02-T</t>
  </si>
  <si>
    <t>82-03-R/038</t>
  </si>
  <si>
    <t>82-03-T/038</t>
  </si>
  <si>
    <t>Absolventi SU dle součástí - 2020</t>
  </si>
  <si>
    <t>Absolventi od 1.5.2019 do 30.9.2019 nezaměstnaní k 30.4.2020</t>
  </si>
  <si>
    <t>Absolventi od 1.5.2019 do 30.9.2019 nezaměstnaní k 30.4.2020 - standardizováno (koef. nár. TP)</t>
  </si>
  <si>
    <t>Počet absolventů (prezenční, kombinované studium, bez cizinců) 1.5.2019 - 30.9.2019 - standardizováno (bez dále studujících)</t>
  </si>
  <si>
    <t>Absolventi od 1.10.2019 do 30.4.2020 nezaměstnaní k 30.9.2020 - počet</t>
  </si>
  <si>
    <t>Absolventi od 1.10.2018 do 30.4.2019 nezaměstnaní k 30.9.2019 - standardizováno (koef. nár. TP)</t>
  </si>
  <si>
    <t>Počet absolventů (prezenční, kombinované studium, bez cizinců) 1.10.2019 - 30.4.2020 - standardizováno (bez dále studujících)</t>
  </si>
  <si>
    <t>Absolventi od 1.10.2019 do 30.4.2020 nezaměstnaní k 30.9.2020 - standardizováno (koef. nár. TP)</t>
  </si>
  <si>
    <t>Míra nezaměstnanosti v MSK k 4/2020 - 4.4 %</t>
  </si>
  <si>
    <r>
      <rPr>
        <b/>
        <sz val="10"/>
        <color theme="1"/>
        <rFont val="Calibri"/>
        <family val="2"/>
        <charset val="238"/>
        <scheme val="minor"/>
      </rPr>
      <t>Zdroj:</t>
    </r>
    <r>
      <rPr>
        <sz val="10"/>
        <color theme="1"/>
        <rFont val="Calibri"/>
        <family val="2"/>
        <charset val="238"/>
        <scheme val="minor"/>
      </rPr>
      <t xml:space="preserve"> statistika MPSV + údaje z IS SU</t>
    </r>
  </si>
  <si>
    <t>Míra nezaměstnanosti v ČR k 4/2020 - 3.4 %</t>
  </si>
  <si>
    <t>Míra nezaměstnanosti v ČR k 9/2020 - 3.8 %</t>
  </si>
  <si>
    <t>Míra nezaměstnanosti v MSK k 9/2020 - 5.4 %</t>
  </si>
  <si>
    <t>Ošetřovatelství</t>
  </si>
  <si>
    <t>Sociální politika a sociální práce</t>
  </si>
  <si>
    <t>Specializace v pedagogice</t>
  </si>
  <si>
    <t>82-04-V/031</t>
  </si>
  <si>
    <t>Italština</t>
  </si>
  <si>
    <t>73-10-R/073</t>
  </si>
  <si>
    <t>standardizovaná nezaměstnanost 2020</t>
  </si>
  <si>
    <t>obecná nezaměstnanost 2020</t>
  </si>
  <si>
    <t>míra nezaměstnanosti květen - září</t>
  </si>
  <si>
    <t>míra nezaměstnanosti říjen - duben</t>
  </si>
  <si>
    <t>Standardizovaná nezaměstnanost</t>
  </si>
  <si>
    <t>obecná nezaměstnanost k 30.4.2020</t>
  </si>
  <si>
    <t>standardizovaná nezaměstnanost k 30.4.2020</t>
  </si>
  <si>
    <t>obecná nezaměstnanost k 30.9.2020</t>
  </si>
  <si>
    <t>standardizovaná nezaměstnanost k 30.9.2020</t>
  </si>
  <si>
    <t>výsledná standardizovaná nezaměstnanost 2020</t>
  </si>
  <si>
    <t>výsledná obecná nezaměstnanost 2020</t>
  </si>
  <si>
    <t>Absolventi od 1.5.2020 do 30.9.2020 nezaměstnaní k 30.4.2021</t>
  </si>
  <si>
    <t>Absolventi od 1.5.2020 do 30.9.2020 nezaměstnaní k 30.4.2021 - standardizováno (koef. nár. TP)</t>
  </si>
  <si>
    <t>Počet absolventů (prezenční, kombinované studium, bez cizinců) 1.5.2020 - 30.9.2020 - standardizováno (bez dále studujících)</t>
  </si>
  <si>
    <t>Absolventi od 1.10.2020 do 30.4.2021 nezaměstnaní k 30.9.2021 - počet</t>
  </si>
  <si>
    <t>Absolventi od 1.10.2020 do 30.4.2021 nezaměstnaní k 30.9.2021 - standardizováno (koef. nár. TP)</t>
  </si>
  <si>
    <t>Počet absolventů (prezenční, kombinované studium, bez cizinců) 1.10.2020 - 30.4.2021 - standardizováno (bez dále studujících)</t>
  </si>
  <si>
    <t>Absolventi SU dle součástí - 2021</t>
  </si>
  <si>
    <t>standardizovaná nezaměstnanost 2021</t>
  </si>
  <si>
    <t>obecná nezaměstnanost 2021</t>
  </si>
  <si>
    <t>obecná nezaměstnanost k 30.4.2021</t>
  </si>
  <si>
    <t>standardizovaná nezaměstnanost k 30.4.2021</t>
  </si>
  <si>
    <t>obecná nezaměstnanost k 30.9.2021</t>
  </si>
  <si>
    <t>standardizovaná nezaměstnanost k 30.9.2021</t>
  </si>
  <si>
    <t>výsledná standardizovaná nezaměstnanost 2021</t>
  </si>
  <si>
    <t>výsledná obecná nezaměstnanost 2021</t>
  </si>
  <si>
    <t>Míra nezaměstnanosti v ČR k 4/2021 - 4.1 %</t>
  </si>
  <si>
    <t>Míra nezaměstnanosti v ČR k 9/2021 - 3.5 %</t>
  </si>
  <si>
    <t>Míra nezaměstnanosti v MSK k 4/2021 - 5.8 %</t>
  </si>
  <si>
    <t>Míra nezaměstnanosti v MSK k 9/2021 - 5.3 %</t>
  </si>
  <si>
    <t>65-01-/R025</t>
  </si>
  <si>
    <t>0.63</t>
  </si>
  <si>
    <t>Angličtina + Němčina (dvouoborové)</t>
  </si>
  <si>
    <t>Italština (jednooborová)</t>
  </si>
  <si>
    <t>Absolventi od 1.5.2021 do 30.9.2021 nezaměstnaní k 30.4.2022</t>
  </si>
  <si>
    <t>Absolventi od 1.5.2021 do 30.9.2021 nezaměstnaní k 30.4.2022 - standardizováno (koef. nár. TP)</t>
  </si>
  <si>
    <t>Absolventi SU dle součástí - 2022</t>
  </si>
  <si>
    <t>Absolventi od 1.10.2021 do 30.4.2022 nezaměstnaní k 30.9.2022 - počet</t>
  </si>
  <si>
    <t>Absolventi od 1.10.2021 do 30.4.2022 nezaměstnaní k 30.9.2022 - standardizováno (koef. nár. TP)</t>
  </si>
  <si>
    <t>standardizovaná nezaměstnanost 2022</t>
  </si>
  <si>
    <t>obecná nezaměstnanost 2022</t>
  </si>
  <si>
    <t>obecná nezaměstnanost k 30.4.2022</t>
  </si>
  <si>
    <t>standardizovaná nezaměstnanost k 30.4.2022</t>
  </si>
  <si>
    <t>obecná nezaměstnanost k 30.9.2022</t>
  </si>
  <si>
    <t>standardizovaná nezaměstnanost k 30.9.2022</t>
  </si>
  <si>
    <t>výsledná standardizovaná nezaměstnanost 2022</t>
  </si>
  <si>
    <t>výsledná obecná nezaměstnanost 2022</t>
  </si>
  <si>
    <t>Míra nezaměstnanosti v ČR k 4/2022 - 3.3 %</t>
  </si>
  <si>
    <t>Míra nezaměstnanosti v MSK k 4/2022 - 4.9 %</t>
  </si>
  <si>
    <t>Míra nezaměstnanosti v ČR k 9/2022 - 3.5 %</t>
  </si>
  <si>
    <t>Angličtina + Němčina + Italština (dvouoborové)</t>
  </si>
  <si>
    <t>73-10-R/000</t>
  </si>
  <si>
    <t>Filologie</t>
  </si>
  <si>
    <t>73-10-T/000</t>
  </si>
  <si>
    <t>Manažerská informatika</t>
  </si>
  <si>
    <t xml:space="preserve">06-88-T/102 </t>
  </si>
  <si>
    <t>75-07-R/109</t>
  </si>
  <si>
    <t>75-07-R/008</t>
  </si>
  <si>
    <t xml:space="preserve">71-05-V/085 </t>
  </si>
  <si>
    <t>Historické vědy (Moderní dějiny střední Evropy)</t>
  </si>
  <si>
    <t xml:space="preserve">Počet absolventů (prezenční, kombinované studium, bez cizinců) 1.5.2021 - 30.9.2021 </t>
  </si>
  <si>
    <t xml:space="preserve">Počet absolventů (prezenční, kombinované studium, bez cizinců) 1.10.2021 - 30.4.2022 </t>
  </si>
  <si>
    <t>65-01-R/025</t>
  </si>
  <si>
    <t>Absolventi SU dle součástí - 2023</t>
  </si>
  <si>
    <t>Absolventi od 1.5.2022 do 30.9.2022 nezaměstnaní k 30.4.2023</t>
  </si>
  <si>
    <t>Absolventi od 1.5.2022 do 30.9.2022 nezaměstnaní k 30.4.2023 - standardizováno (koef. nár. TP)</t>
  </si>
  <si>
    <t xml:space="preserve">Počet absolventů (prezenční, kombinované studium, bez cizinců) 1.5.2022 - 30.9.2022 </t>
  </si>
  <si>
    <t>Absolventi od 1.10.2022 do 30.4.2023 nezaměstnaní k 30.9.2023 - počet</t>
  </si>
  <si>
    <t>Absolventi od 1.10.2022 do 30.4.2023 nezaměstnaní k 30.9.2023 - standardizováno (koef. nár. TP)</t>
  </si>
  <si>
    <t xml:space="preserve">Počet absolventů (prezenční, kombinované studium, bez cizinců) 1.10.2022 - 30.4.2023 </t>
  </si>
  <si>
    <t>obecná nezaměstnanost k 30.4.2023</t>
  </si>
  <si>
    <t>standardizovaná nezaměstnanost k 30.4.2023</t>
  </si>
  <si>
    <t>obecná nezaměstnanost k 30.9.2023</t>
  </si>
  <si>
    <t>standardizovaná nezaměstnanost k 30.9.2023</t>
  </si>
  <si>
    <t>výsledná standardizovaná nezaměstnanost 2023</t>
  </si>
  <si>
    <t>výsledná obecná nezaměstnanost 2023</t>
  </si>
  <si>
    <t>Míra nezaměstnanosti v MSK k 4/2023 - 4.9 %</t>
  </si>
  <si>
    <t>Míra nezaměstnanosti v MSK k 9/2023 - 4.9 %</t>
  </si>
  <si>
    <t>Míra nezaměstnanosti v MSK k 9/2022 - 4.9 %</t>
  </si>
  <si>
    <t>standardizovaná nezaměstnanost 2023</t>
  </si>
  <si>
    <t>obecná nezaměstnanost 2023</t>
  </si>
  <si>
    <t>Informační studia a knihovnictví</t>
  </si>
  <si>
    <t>Veřejná ekonomika a správa</t>
  </si>
  <si>
    <t>Míra nezaměstnanosti v ČR k 4/2023 - 3.6 %</t>
  </si>
  <si>
    <t>Míra nezaměstnanosti v ČR k 9/2023 - 3.6 %</t>
  </si>
  <si>
    <t xml:space="preserve">Fyzikální ústav v Opavě </t>
  </si>
  <si>
    <t>FU</t>
  </si>
  <si>
    <t>Multimediální techniky</t>
  </si>
  <si>
    <t>Moderní informatika</t>
  </si>
  <si>
    <t>Fyzika čtyřletá</t>
  </si>
  <si>
    <t>Matematika</t>
  </si>
  <si>
    <t>NMgr.</t>
  </si>
  <si>
    <t>Cestovní ruch a turismus</t>
  </si>
  <si>
    <t>Bankovnictví, peněžnictví, pojišťovnictví</t>
  </si>
  <si>
    <t>Finance a účetnictví</t>
  </si>
  <si>
    <t>Dramatická umění</t>
  </si>
  <si>
    <t>Filmové, televizní a fotografické umění a nová média</t>
  </si>
  <si>
    <t>Historie a kulturní dědictví v regionální praxi</t>
  </si>
  <si>
    <t>N0312P240001</t>
  </si>
  <si>
    <t>B6731</t>
  </si>
  <si>
    <t>B5341</t>
  </si>
  <si>
    <t>B7507</t>
  </si>
  <si>
    <t>N6731</t>
  </si>
  <si>
    <t>B1101</t>
  </si>
  <si>
    <t>N0541A170025</t>
  </si>
  <si>
    <t>B6208</t>
  </si>
  <si>
    <t xml:space="preserve">B0488P050001 </t>
  </si>
  <si>
    <t>B6202</t>
  </si>
  <si>
    <t>B6209</t>
  </si>
  <si>
    <t>P6230</t>
  </si>
  <si>
    <t xml:space="preserve">N0412A050004 </t>
  </si>
  <si>
    <t>N6208</t>
  </si>
  <si>
    <t>N6202</t>
  </si>
  <si>
    <t>N6209</t>
  </si>
  <si>
    <t>N0312A050009</t>
  </si>
  <si>
    <t>B1701</t>
  </si>
  <si>
    <t>B1702</t>
  </si>
  <si>
    <t>B1801</t>
  </si>
  <si>
    <t>B1802</t>
  </si>
  <si>
    <t>Fyzika</t>
  </si>
  <si>
    <t>Aplikovaná fyzika</t>
  </si>
  <si>
    <t>B6107</t>
  </si>
  <si>
    <t>B6503</t>
  </si>
  <si>
    <t>B7201</t>
  </si>
  <si>
    <t>B7310</t>
  </si>
  <si>
    <t>B8203</t>
  </si>
  <si>
    <t>B8204</t>
  </si>
  <si>
    <t xml:space="preserve">N0222P120001 </t>
  </si>
  <si>
    <t xml:space="preserve">N0311P140001 </t>
  </si>
  <si>
    <t>N0231A090056</t>
  </si>
  <si>
    <t>Nemecký jazyk</t>
  </si>
  <si>
    <t>N1701</t>
  </si>
  <si>
    <t>N7105</t>
  </si>
  <si>
    <t>N7106</t>
  </si>
  <si>
    <t>N7109</t>
  </si>
  <si>
    <t>N7201</t>
  </si>
  <si>
    <t>N7310</t>
  </si>
  <si>
    <t>N7504</t>
  </si>
  <si>
    <t>N8203</t>
  </si>
  <si>
    <t>N8204</t>
  </si>
  <si>
    <t>P7310</t>
  </si>
  <si>
    <t>N0211P310003</t>
  </si>
  <si>
    <t xml:space="preserve">B0613P140004 </t>
  </si>
  <si>
    <t>P1703</t>
  </si>
  <si>
    <t>P1801</t>
  </si>
  <si>
    <t>P7105</t>
  </si>
  <si>
    <t>P7109</t>
  </si>
  <si>
    <t>P8204</t>
  </si>
  <si>
    <t>N1801</t>
  </si>
  <si>
    <t>B1015P050001</t>
  </si>
  <si>
    <t>Absolventi SU dle součástí - 2024</t>
  </si>
  <si>
    <t>standardizovaná nezaměstnanost 2024</t>
  </si>
  <si>
    <t>obecná nezaměstnanost 2024</t>
  </si>
  <si>
    <t>obecná nezaměstnanost k 30.4.2024</t>
  </si>
  <si>
    <t>standardizovaná nezaměstnanost k 30.4.2024</t>
  </si>
  <si>
    <t>obecná nezaměstnanost k 30.9.2024</t>
  </si>
  <si>
    <t>standardizovaná nezaměstnanost k 30.9.2024</t>
  </si>
  <si>
    <t>výsledná standardizovaná nezaměstnanost 2024</t>
  </si>
  <si>
    <t>výsledná obecná nezaměstnanost 2024</t>
  </si>
  <si>
    <t>Absolventi od 1.5.2023 do 30.9.2023 nezaměstnaní k 30.4.2024</t>
  </si>
  <si>
    <t>Absolventi od 1.5.2023 do 30.9.2023 nezaměstnaní k 30.4.2024 - standardizováno (koef. nár. TP)</t>
  </si>
  <si>
    <t xml:space="preserve">Počet absolventů (prezenční, kombinované studium, bez cizinců) 1.5.2023 - 30.9.2023 </t>
  </si>
  <si>
    <t>Absolventi od 1.10.2023 do 30.4.2024 nezaměstnaní k 30.9.2024 - počet</t>
  </si>
  <si>
    <t>Absolventi od 1.10.2023 do 30.4.2024 nezaměstnaní k 30.9.2024 - standardizováno (koef. nár. TP)</t>
  </si>
  <si>
    <t xml:space="preserve">Počet absolventů (prezenční, kombinované studium, bez cizinců) 1.10.2023 - 30.4.2024 </t>
  </si>
  <si>
    <t>B7105</t>
  </si>
  <si>
    <t>B0188P190001</t>
  </si>
  <si>
    <t>P7107</t>
  </si>
  <si>
    <t>B7109</t>
  </si>
  <si>
    <t>N0613A140030</t>
  </si>
  <si>
    <t>B0231A090087</t>
  </si>
  <si>
    <t>Angličtina</t>
  </si>
  <si>
    <t>B0232A090016</t>
  </si>
  <si>
    <t>Český jazyk a literatura</t>
  </si>
  <si>
    <t>N0211P310007</t>
  </si>
  <si>
    <t>P0533D110046</t>
  </si>
  <si>
    <t>N0533A110045</t>
  </si>
  <si>
    <t>B0533A110018</t>
  </si>
  <si>
    <t>B0541A170016</t>
  </si>
  <si>
    <t>B0412A050004</t>
  </si>
  <si>
    <t>B0413P050033</t>
  </si>
  <si>
    <t>Management v sociálních službách</t>
  </si>
  <si>
    <t>B0414P050001</t>
  </si>
  <si>
    <t>Marketing</t>
  </si>
  <si>
    <t>B0312A050008</t>
  </si>
  <si>
    <t>B0111P190003</t>
  </si>
  <si>
    <t>Speciální pedagogika</t>
  </si>
  <si>
    <t>B0188P190004</t>
  </si>
  <si>
    <t>Edukační péče o seniory</t>
  </si>
  <si>
    <t>B0911P360003</t>
  </si>
  <si>
    <t>Dentální hygiena</t>
  </si>
  <si>
    <t>B0913P360031</t>
  </si>
  <si>
    <t>Porodní asistence</t>
  </si>
  <si>
    <t>B0923P240013</t>
  </si>
  <si>
    <t>Sociální práce ve veřejné správě</t>
  </si>
  <si>
    <t>N0232A090015</t>
  </si>
  <si>
    <t>N0231A090074</t>
  </si>
  <si>
    <t>Anglický jazyk</t>
  </si>
  <si>
    <t>Historie</t>
  </si>
  <si>
    <t>N0222A120032</t>
  </si>
  <si>
    <t>B0311P140001</t>
  </si>
  <si>
    <t>B0231P090008</t>
  </si>
  <si>
    <t>Angličtina pro odbornou praxi</t>
  </si>
  <si>
    <t>B0231P090007</t>
  </si>
  <si>
    <t>Němčina pro odbornou praxi</t>
  </si>
  <si>
    <t>B0215P310001</t>
  </si>
  <si>
    <t>Kulturní dramaturgie v divadelní praxi</t>
  </si>
  <si>
    <t>B0211P310003</t>
  </si>
  <si>
    <t>B0211A310004</t>
  </si>
  <si>
    <t>B0222P120001</t>
  </si>
  <si>
    <t>Míra nezaměstnanosti v ČR k 4/2024 - 3,7 %</t>
  </si>
  <si>
    <t>Míra nezaměstnanosti v MSK k 4/2024 - 5,3 %</t>
  </si>
  <si>
    <t>Míra nezaměstnanosti v ČR k 9/2024 - 3,9 %</t>
  </si>
  <si>
    <t>Míra nezaměstnanosti v MSK k 9/2024 - 5,6 %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</si>
</sst>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0"/>
      <color theme="3" tint="-0.249977111117893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0" fontId="12" fillId="7" borderId="1" applyNumberFormat="0" applyAlignment="0" applyProtection="0"/>
    <xf numFmtId="0" fontId="13" fillId="0" borderId="7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2" fillId="0" borderId="0"/>
    <xf numFmtId="0" fontId="2" fillId="23" borderId="8" applyNumberFormat="0" applyFont="0" applyAlignment="0" applyProtection="0"/>
    <xf numFmtId="0" fontId="15" fillId="20" borderId="9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0" applyNumberFormat="0" applyFill="0" applyBorder="0" applyAlignment="0" applyProtection="0"/>
  </cellStyleXfs>
  <cellXfs count="436">
    <xf numFmtId="0" fontId="0" fillId="0" borderId="0" xfId="0"/>
    <xf numFmtId="0" fontId="21" fillId="25" borderId="13" xfId="39" applyFont="1" applyFill="1" applyBorder="1" applyAlignment="1">
      <alignment horizontal="center" vertical="center" wrapText="1"/>
    </xf>
    <xf numFmtId="0" fontId="21" fillId="25" borderId="15" xfId="39" applyFont="1" applyFill="1" applyBorder="1" applyAlignment="1">
      <alignment horizontal="center" vertical="center" wrapText="1"/>
    </xf>
    <xf numFmtId="0" fontId="22" fillId="26" borderId="16" xfId="1" applyFont="1" applyFill="1" applyBorder="1"/>
    <xf numFmtId="0" fontId="20" fillId="26" borderId="16" xfId="1" quotePrefix="1" applyFont="1" applyFill="1" applyBorder="1"/>
    <xf numFmtId="0" fontId="20" fillId="26" borderId="21" xfId="1" quotePrefix="1" applyFont="1" applyFill="1" applyBorder="1"/>
    <xf numFmtId="0" fontId="20" fillId="26" borderId="0" xfId="1" applyFont="1" applyFill="1" applyBorder="1"/>
    <xf numFmtId="0" fontId="20" fillId="26" borderId="11" xfId="1" quotePrefix="1" applyFont="1" applyFill="1" applyBorder="1"/>
    <xf numFmtId="0" fontId="20" fillId="26" borderId="11" xfId="1" applyFont="1" applyFill="1" applyBorder="1"/>
    <xf numFmtId="0" fontId="20" fillId="26" borderId="19" xfId="1" applyFont="1" applyFill="1" applyBorder="1"/>
    <xf numFmtId="0" fontId="23" fillId="26" borderId="19" xfId="1" applyFont="1" applyFill="1" applyBorder="1"/>
    <xf numFmtId="0" fontId="20" fillId="27" borderId="0" xfId="1" applyFont="1" applyFill="1" applyBorder="1"/>
    <xf numFmtId="0" fontId="20" fillId="27" borderId="11" xfId="1" quotePrefix="1" applyFont="1" applyFill="1" applyBorder="1"/>
    <xf numFmtId="0" fontId="20" fillId="27" borderId="11" xfId="1" applyFont="1" applyFill="1" applyBorder="1"/>
    <xf numFmtId="0" fontId="20" fillId="27" borderId="19" xfId="1" applyFont="1" applyFill="1" applyBorder="1"/>
    <xf numFmtId="0" fontId="23" fillId="27" borderId="19" xfId="1" applyFont="1" applyFill="1" applyBorder="1"/>
    <xf numFmtId="0" fontId="22" fillId="24" borderId="16" xfId="1" applyFont="1" applyFill="1" applyBorder="1"/>
    <xf numFmtId="0" fontId="20" fillId="24" borderId="16" xfId="1" applyFont="1" applyFill="1" applyBorder="1"/>
    <xf numFmtId="0" fontId="20" fillId="24" borderId="0" xfId="1" applyFont="1" applyFill="1" applyBorder="1"/>
    <xf numFmtId="0" fontId="20" fillId="24" borderId="11" xfId="1" quotePrefix="1" applyFont="1" applyFill="1" applyBorder="1"/>
    <xf numFmtId="0" fontId="20" fillId="24" borderId="11" xfId="1" applyFont="1" applyFill="1" applyBorder="1"/>
    <xf numFmtId="0" fontId="20" fillId="24" borderId="19" xfId="1" applyFont="1" applyFill="1" applyBorder="1"/>
    <xf numFmtId="0" fontId="19" fillId="0" borderId="0" xfId="0" applyFont="1"/>
    <xf numFmtId="0" fontId="20" fillId="26" borderId="10" xfId="1" quotePrefix="1" applyFont="1" applyFill="1" applyBorder="1"/>
    <xf numFmtId="0" fontId="23" fillId="26" borderId="12" xfId="1" applyFont="1" applyFill="1" applyBorder="1"/>
    <xf numFmtId="0" fontId="23" fillId="27" borderId="12" xfId="1" applyFont="1" applyFill="1" applyBorder="1"/>
    <xf numFmtId="0" fontId="20" fillId="24" borderId="11" xfId="1" quotePrefix="1" applyFont="1" applyFill="1" applyBorder="1" applyAlignment="1">
      <alignment horizontal="left"/>
    </xf>
    <xf numFmtId="0" fontId="23" fillId="24" borderId="0" xfId="0" applyFont="1" applyFill="1" applyBorder="1"/>
    <xf numFmtId="0" fontId="23" fillId="24" borderId="12" xfId="1" applyFont="1" applyFill="1" applyBorder="1"/>
    <xf numFmtId="0" fontId="23" fillId="24" borderId="22" xfId="1" applyFont="1" applyFill="1" applyBorder="1"/>
    <xf numFmtId="0" fontId="23" fillId="27" borderId="22" xfId="1" applyFont="1" applyFill="1" applyBorder="1"/>
    <xf numFmtId="0" fontId="23" fillId="26" borderId="22" xfId="1" applyFont="1" applyFill="1" applyBorder="1"/>
    <xf numFmtId="0" fontId="21" fillId="25" borderId="25" xfId="38" applyFont="1" applyFill="1" applyBorder="1" applyAlignment="1">
      <alignment horizontal="center" vertical="center" wrapText="1"/>
    </xf>
    <xf numFmtId="0" fontId="21" fillId="25" borderId="14" xfId="38" applyFont="1" applyFill="1" applyBorder="1" applyAlignment="1">
      <alignment horizontal="center" vertical="center" wrapText="1"/>
    </xf>
    <xf numFmtId="0" fontId="21" fillId="25" borderId="26" xfId="38" applyFont="1" applyFill="1" applyBorder="1" applyAlignment="1">
      <alignment horizontal="center" vertical="center" wrapText="1"/>
    </xf>
    <xf numFmtId="0" fontId="22" fillId="26" borderId="0" xfId="1" applyFont="1" applyFill="1" applyBorder="1"/>
    <xf numFmtId="0" fontId="20" fillId="26" borderId="0" xfId="1" quotePrefix="1" applyFont="1" applyFill="1" applyBorder="1"/>
    <xf numFmtId="0" fontId="24" fillId="24" borderId="0" xfId="0" applyFont="1" applyFill="1" applyBorder="1"/>
    <xf numFmtId="0" fontId="20" fillId="24" borderId="11" xfId="1" applyFont="1" applyFill="1" applyBorder="1" applyAlignment="1">
      <alignment horizontal="right"/>
    </xf>
    <xf numFmtId="0" fontId="20" fillId="28" borderId="0" xfId="1" applyFont="1" applyFill="1" applyBorder="1"/>
    <xf numFmtId="0" fontId="23" fillId="28" borderId="12" xfId="1" applyFont="1" applyFill="1" applyBorder="1"/>
    <xf numFmtId="0" fontId="20" fillId="28" borderId="11" xfId="1" quotePrefix="1" applyFont="1" applyFill="1" applyBorder="1"/>
    <xf numFmtId="0" fontId="20" fillId="28" borderId="11" xfId="1" applyFont="1" applyFill="1" applyBorder="1"/>
    <xf numFmtId="0" fontId="20" fillId="28" borderId="19" xfId="1" applyFont="1" applyFill="1" applyBorder="1"/>
    <xf numFmtId="0" fontId="20" fillId="28" borderId="12" xfId="1" applyFont="1" applyFill="1" applyBorder="1"/>
    <xf numFmtId="0" fontId="25" fillId="28" borderId="11" xfId="0" applyFont="1" applyFill="1" applyBorder="1"/>
    <xf numFmtId="0" fontId="23" fillId="28" borderId="22" xfId="1" applyFont="1" applyFill="1" applyBorder="1"/>
    <xf numFmtId="164" fontId="23" fillId="29" borderId="31" xfId="42" applyNumberFormat="1" applyFont="1" applyFill="1" applyBorder="1" applyAlignment="1">
      <alignment horizontal="right"/>
    </xf>
    <xf numFmtId="164" fontId="22" fillId="26" borderId="27" xfId="42" applyNumberFormat="1" applyFont="1" applyFill="1" applyBorder="1" applyAlignment="1">
      <alignment horizontal="right"/>
    </xf>
    <xf numFmtId="164" fontId="22" fillId="27" borderId="27" xfId="42" applyNumberFormat="1" applyFont="1" applyFill="1" applyBorder="1" applyAlignment="1">
      <alignment horizontal="right"/>
    </xf>
    <xf numFmtId="164" fontId="22" fillId="24" borderId="27" xfId="42" applyNumberFormat="1" applyFont="1" applyFill="1" applyBorder="1" applyAlignment="1">
      <alignment horizontal="right"/>
    </xf>
    <xf numFmtId="164" fontId="22" fillId="28" borderId="27" xfId="42" applyNumberFormat="1" applyFont="1" applyFill="1" applyBorder="1" applyAlignment="1">
      <alignment horizontal="right"/>
    </xf>
    <xf numFmtId="164" fontId="22" fillId="28" borderId="23" xfId="42" applyNumberFormat="1" applyFont="1" applyFill="1" applyBorder="1" applyAlignment="1">
      <alignment horizontal="right"/>
    </xf>
    <xf numFmtId="164" fontId="23" fillId="0" borderId="31" xfId="42" applyNumberFormat="1" applyFont="1" applyFill="1" applyBorder="1" applyAlignment="1">
      <alignment horizontal="right"/>
    </xf>
    <xf numFmtId="164" fontId="22" fillId="28" borderId="12" xfId="42" applyNumberFormat="1" applyFont="1" applyFill="1" applyBorder="1" applyAlignment="1">
      <alignment horizontal="right"/>
    </xf>
    <xf numFmtId="164" fontId="22" fillId="26" borderId="34" xfId="42" applyNumberFormat="1" applyFont="1" applyFill="1" applyBorder="1" applyAlignment="1">
      <alignment horizontal="right"/>
    </xf>
    <xf numFmtId="164" fontId="22" fillId="24" borderId="11" xfId="42" applyNumberFormat="1" applyFont="1" applyFill="1" applyBorder="1" applyAlignment="1">
      <alignment horizontal="right"/>
    </xf>
    <xf numFmtId="164" fontId="22" fillId="28" borderId="11" xfId="42" applyNumberFormat="1" applyFont="1" applyFill="1" applyBorder="1" applyAlignment="1">
      <alignment horizontal="right"/>
    </xf>
    <xf numFmtId="2" fontId="21" fillId="25" borderId="14" xfId="38" applyNumberFormat="1" applyFont="1" applyFill="1" applyBorder="1" applyAlignment="1">
      <alignment horizontal="center" vertical="center" wrapText="1"/>
    </xf>
    <xf numFmtId="2" fontId="22" fillId="28" borderId="37" xfId="42" applyNumberFormat="1" applyFont="1" applyFill="1" applyBorder="1" applyAlignment="1">
      <alignment horizontal="right"/>
    </xf>
    <xf numFmtId="2" fontId="0" fillId="0" borderId="0" xfId="0" applyNumberFormat="1"/>
    <xf numFmtId="0" fontId="26" fillId="26" borderId="22" xfId="1" applyFont="1" applyFill="1" applyBorder="1"/>
    <xf numFmtId="2" fontId="26" fillId="26" borderId="22" xfId="1" applyNumberFormat="1" applyFont="1" applyFill="1" applyBorder="1"/>
    <xf numFmtId="2" fontId="26" fillId="24" borderId="38" xfId="42" applyNumberFormat="1" applyFont="1" applyFill="1" applyBorder="1" applyAlignment="1">
      <alignment horizontal="right"/>
    </xf>
    <xf numFmtId="0" fontId="21" fillId="25" borderId="32" xfId="39" applyFont="1" applyFill="1" applyBorder="1" applyAlignment="1">
      <alignment horizontal="center" vertical="center" wrapText="1"/>
    </xf>
    <xf numFmtId="0" fontId="22" fillId="26" borderId="39" xfId="1" applyFont="1" applyFill="1" applyBorder="1"/>
    <xf numFmtId="0" fontId="20" fillId="26" borderId="40" xfId="1" applyFont="1" applyFill="1" applyBorder="1"/>
    <xf numFmtId="0" fontId="20" fillId="26" borderId="41" xfId="1" applyFont="1" applyFill="1" applyBorder="1"/>
    <xf numFmtId="0" fontId="22" fillId="27" borderId="40" xfId="1" applyFont="1" applyFill="1" applyBorder="1"/>
    <xf numFmtId="0" fontId="20" fillId="27" borderId="40" xfId="1" applyFont="1" applyFill="1" applyBorder="1"/>
    <xf numFmtId="0" fontId="20" fillId="27" borderId="41" xfId="1" applyFont="1" applyFill="1" applyBorder="1"/>
    <xf numFmtId="0" fontId="22" fillId="24" borderId="39" xfId="1" applyFont="1" applyFill="1" applyBorder="1"/>
    <xf numFmtId="0" fontId="20" fillId="24" borderId="40" xfId="1" applyFont="1" applyFill="1" applyBorder="1"/>
    <xf numFmtId="0" fontId="22" fillId="28" borderId="40" xfId="1" applyFont="1" applyFill="1" applyBorder="1"/>
    <xf numFmtId="0" fontId="20" fillId="28" borderId="40" xfId="1" applyFont="1" applyFill="1" applyBorder="1"/>
    <xf numFmtId="0" fontId="20" fillId="28" borderId="41" xfId="1" applyFont="1" applyFill="1" applyBorder="1"/>
    <xf numFmtId="2" fontId="26" fillId="28" borderId="38" xfId="42" applyNumberFormat="1" applyFont="1" applyFill="1" applyBorder="1" applyAlignment="1">
      <alignment horizontal="right"/>
    </xf>
    <xf numFmtId="164" fontId="22" fillId="28" borderId="22" xfId="42" applyNumberFormat="1" applyFont="1" applyFill="1" applyBorder="1" applyAlignment="1">
      <alignment horizontal="right"/>
    </xf>
    <xf numFmtId="2" fontId="23" fillId="26" borderId="12" xfId="42" applyNumberFormat="1" applyFont="1" applyFill="1" applyBorder="1" applyAlignment="1">
      <alignment horizontal="right"/>
    </xf>
    <xf numFmtId="164" fontId="22" fillId="24" borderId="34" xfId="42" applyNumberFormat="1" applyFont="1" applyFill="1" applyBorder="1" applyAlignment="1">
      <alignment horizontal="right"/>
    </xf>
    <xf numFmtId="0" fontId="21" fillId="25" borderId="41" xfId="39" applyFont="1" applyFill="1" applyBorder="1" applyAlignment="1">
      <alignment horizontal="center" vertical="center" wrapText="1"/>
    </xf>
    <xf numFmtId="0" fontId="21" fillId="25" borderId="19" xfId="39" applyFont="1" applyFill="1" applyBorder="1" applyAlignment="1">
      <alignment horizontal="center" vertical="center" wrapText="1"/>
    </xf>
    <xf numFmtId="0" fontId="21" fillId="25" borderId="42" xfId="39" applyFont="1" applyFill="1" applyBorder="1" applyAlignment="1">
      <alignment horizontal="center" vertical="center" wrapText="1"/>
    </xf>
    <xf numFmtId="164" fontId="22" fillId="26" borderId="30" xfId="42" applyNumberFormat="1" applyFont="1" applyFill="1" applyBorder="1" applyAlignment="1">
      <alignment horizontal="right"/>
    </xf>
    <xf numFmtId="2" fontId="20" fillId="26" borderId="11" xfId="42" applyNumberFormat="1" applyFont="1" applyFill="1" applyBorder="1" applyAlignment="1">
      <alignment horizontal="right"/>
    </xf>
    <xf numFmtId="2" fontId="20" fillId="27" borderId="11" xfId="42" applyNumberFormat="1" applyFont="1" applyFill="1" applyBorder="1" applyAlignment="1">
      <alignment horizontal="right"/>
    </xf>
    <xf numFmtId="2" fontId="20" fillId="24" borderId="11" xfId="42" applyNumberFormat="1" applyFont="1" applyFill="1" applyBorder="1" applyAlignment="1">
      <alignment horizontal="right"/>
    </xf>
    <xf numFmtId="0" fontId="26" fillId="27" borderId="22" xfId="1" applyFont="1" applyFill="1" applyBorder="1"/>
    <xf numFmtId="2" fontId="26" fillId="27" borderId="22" xfId="1" applyNumberFormat="1" applyFont="1" applyFill="1" applyBorder="1"/>
    <xf numFmtId="0" fontId="26" fillId="24" borderId="22" xfId="1" applyFont="1" applyFill="1" applyBorder="1"/>
    <xf numFmtId="0" fontId="26" fillId="28" borderId="22" xfId="1" applyFont="1" applyFill="1" applyBorder="1"/>
    <xf numFmtId="2" fontId="23" fillId="26" borderId="33" xfId="42" applyNumberFormat="1" applyFont="1" applyFill="1" applyBorder="1" applyAlignment="1">
      <alignment horizontal="right"/>
    </xf>
    <xf numFmtId="2" fontId="23" fillId="27" borderId="12" xfId="42" applyNumberFormat="1" applyFont="1" applyFill="1" applyBorder="1" applyAlignment="1">
      <alignment horizontal="right"/>
    </xf>
    <xf numFmtId="2" fontId="23" fillId="24" borderId="12" xfId="42" applyNumberFormat="1" applyFont="1" applyFill="1" applyBorder="1" applyAlignment="1">
      <alignment horizontal="right"/>
    </xf>
    <xf numFmtId="1" fontId="26" fillId="26" borderId="22" xfId="1" applyNumberFormat="1" applyFont="1" applyFill="1" applyBorder="1"/>
    <xf numFmtId="2" fontId="23" fillId="27" borderId="36" xfId="42" applyNumberFormat="1" applyFont="1" applyFill="1" applyBorder="1" applyAlignment="1">
      <alignment horizontal="right"/>
    </xf>
    <xf numFmtId="2" fontId="20" fillId="27" borderId="37" xfId="42" applyNumberFormat="1" applyFont="1" applyFill="1" applyBorder="1" applyAlignment="1">
      <alignment horizontal="right"/>
    </xf>
    <xf numFmtId="2" fontId="20" fillId="24" borderId="37" xfId="42" applyNumberFormat="1" applyFont="1" applyFill="1" applyBorder="1" applyAlignment="1">
      <alignment horizontal="right"/>
    </xf>
    <xf numFmtId="1" fontId="23" fillId="24" borderId="33" xfId="42" applyNumberFormat="1" applyFont="1" applyFill="1" applyBorder="1" applyAlignment="1">
      <alignment horizontal="right"/>
    </xf>
    <xf numFmtId="2" fontId="23" fillId="24" borderId="36" xfId="42" applyNumberFormat="1" applyFont="1" applyFill="1" applyBorder="1" applyAlignment="1">
      <alignment horizontal="right"/>
    </xf>
    <xf numFmtId="1" fontId="20" fillId="24" borderId="11" xfId="42" applyNumberFormat="1" applyFont="1" applyFill="1" applyBorder="1" applyAlignment="1">
      <alignment horizontal="right"/>
    </xf>
    <xf numFmtId="1" fontId="26" fillId="24" borderId="22" xfId="42" applyNumberFormat="1" applyFont="1" applyFill="1" applyBorder="1" applyAlignment="1">
      <alignment horizontal="right"/>
    </xf>
    <xf numFmtId="2" fontId="23" fillId="28" borderId="36" xfId="42" applyNumberFormat="1" applyFont="1" applyFill="1" applyBorder="1" applyAlignment="1">
      <alignment horizontal="right"/>
    </xf>
    <xf numFmtId="2" fontId="20" fillId="28" borderId="37" xfId="42" applyNumberFormat="1" applyFont="1" applyFill="1" applyBorder="1" applyAlignment="1">
      <alignment horizontal="right"/>
    </xf>
    <xf numFmtId="1" fontId="20" fillId="28" borderId="11" xfId="42" applyNumberFormat="1" applyFont="1" applyFill="1" applyBorder="1" applyAlignment="1">
      <alignment horizontal="right"/>
    </xf>
    <xf numFmtId="1" fontId="23" fillId="28" borderId="22" xfId="42" applyNumberFormat="1" applyFont="1" applyFill="1" applyBorder="1" applyAlignment="1">
      <alignment horizontal="right"/>
    </xf>
    <xf numFmtId="1" fontId="23" fillId="28" borderId="33" xfId="42" applyNumberFormat="1" applyFont="1" applyFill="1" applyBorder="1" applyAlignment="1">
      <alignment horizontal="right"/>
    </xf>
    <xf numFmtId="1" fontId="20" fillId="26" borderId="33" xfId="42" applyNumberFormat="1" applyFont="1" applyFill="1" applyBorder="1" applyAlignment="1">
      <alignment horizontal="right"/>
    </xf>
    <xf numFmtId="1" fontId="20" fillId="26" borderId="11" xfId="42" applyNumberFormat="1" applyFont="1" applyFill="1" applyBorder="1" applyAlignment="1">
      <alignment horizontal="right"/>
    </xf>
    <xf numFmtId="1" fontId="20" fillId="26" borderId="22" xfId="42" applyNumberFormat="1" applyFont="1" applyFill="1" applyBorder="1" applyAlignment="1">
      <alignment horizontal="right"/>
    </xf>
    <xf numFmtId="1" fontId="20" fillId="27" borderId="11" xfId="42" applyNumberFormat="1" applyFont="1" applyFill="1" applyBorder="1" applyAlignment="1">
      <alignment horizontal="right"/>
    </xf>
    <xf numFmtId="1" fontId="23" fillId="27" borderId="12" xfId="42" applyNumberFormat="1" applyFont="1" applyFill="1" applyBorder="1" applyAlignment="1">
      <alignment horizontal="right"/>
    </xf>
    <xf numFmtId="1" fontId="26" fillId="27" borderId="22" xfId="42" applyNumberFormat="1" applyFont="1" applyFill="1" applyBorder="1" applyAlignment="1">
      <alignment horizontal="right"/>
    </xf>
    <xf numFmtId="1" fontId="23" fillId="24" borderId="12" xfId="42" applyNumberFormat="1" applyFont="1" applyFill="1" applyBorder="1" applyAlignment="1">
      <alignment horizontal="right"/>
    </xf>
    <xf numFmtId="164" fontId="22" fillId="26" borderId="35" xfId="42" applyNumberFormat="1" applyFont="1" applyFill="1" applyBorder="1" applyAlignment="1">
      <alignment horizontal="right"/>
    </xf>
    <xf numFmtId="164" fontId="22" fillId="28" borderId="17" xfId="42" applyNumberFormat="1" applyFont="1" applyFill="1" applyBorder="1" applyAlignment="1">
      <alignment horizontal="right"/>
    </xf>
    <xf numFmtId="164" fontId="27" fillId="0" borderId="0" xfId="0" applyNumberFormat="1" applyFont="1" applyAlignment="1">
      <alignment horizontal="center"/>
    </xf>
    <xf numFmtId="164" fontId="22" fillId="28" borderId="35" xfId="42" applyNumberFormat="1" applyFont="1" applyFill="1" applyBorder="1" applyAlignment="1">
      <alignment horizontal="right"/>
    </xf>
    <xf numFmtId="2" fontId="20" fillId="24" borderId="43" xfId="42" applyNumberFormat="1" applyFont="1" applyFill="1" applyBorder="1" applyAlignment="1">
      <alignment horizontal="right"/>
    </xf>
    <xf numFmtId="0" fontId="19" fillId="30" borderId="39" xfId="0" applyFont="1" applyFill="1" applyBorder="1" applyAlignment="1">
      <alignment horizontal="right"/>
    </xf>
    <xf numFmtId="164" fontId="27" fillId="30" borderId="44" xfId="0" applyNumberFormat="1" applyFont="1" applyFill="1" applyBorder="1" applyAlignment="1">
      <alignment horizontal="left"/>
    </xf>
    <xf numFmtId="0" fontId="19" fillId="30" borderId="40" xfId="0" applyFont="1" applyFill="1" applyBorder="1" applyAlignment="1">
      <alignment horizontal="right"/>
    </xf>
    <xf numFmtId="164" fontId="27" fillId="30" borderId="18" xfId="0" applyNumberFormat="1" applyFont="1" applyFill="1" applyBorder="1" applyAlignment="1">
      <alignment horizontal="left"/>
    </xf>
    <xf numFmtId="0" fontId="19" fillId="30" borderId="41" xfId="0" applyFont="1" applyFill="1" applyBorder="1" applyAlignment="1">
      <alignment horizontal="right"/>
    </xf>
    <xf numFmtId="164" fontId="27" fillId="30" borderId="20" xfId="0" applyNumberFormat="1" applyFont="1" applyFill="1" applyBorder="1" applyAlignment="1">
      <alignment horizontal="left"/>
    </xf>
    <xf numFmtId="1" fontId="22" fillId="28" borderId="11" xfId="42" applyNumberFormat="1" applyFont="1" applyFill="1" applyBorder="1" applyAlignment="1">
      <alignment horizontal="right"/>
    </xf>
    <xf numFmtId="2" fontId="23" fillId="24" borderId="33" xfId="0" applyNumberFormat="1" applyFont="1" applyFill="1" applyBorder="1"/>
    <xf numFmtId="1" fontId="26" fillId="26" borderId="22" xfId="42" applyNumberFormat="1" applyFont="1" applyFill="1" applyBorder="1" applyAlignment="1">
      <alignment horizontal="right"/>
    </xf>
    <xf numFmtId="0" fontId="20" fillId="0" borderId="0" xfId="0" applyFont="1"/>
    <xf numFmtId="2" fontId="20" fillId="0" borderId="0" xfId="0" applyNumberFormat="1" applyFont="1"/>
    <xf numFmtId="0" fontId="20" fillId="0" borderId="32" xfId="0" applyFont="1" applyBorder="1"/>
    <xf numFmtId="2" fontId="20" fillId="0" borderId="32" xfId="0" applyNumberFormat="1" applyFont="1" applyBorder="1"/>
    <xf numFmtId="0" fontId="28" fillId="0" borderId="0" xfId="39" applyFont="1"/>
    <xf numFmtId="0" fontId="25" fillId="0" borderId="0" xfId="39" applyFont="1"/>
    <xf numFmtId="0" fontId="29" fillId="0" borderId="0" xfId="39" applyFont="1"/>
    <xf numFmtId="0" fontId="24" fillId="0" borderId="0" xfId="0" applyFont="1"/>
    <xf numFmtId="2" fontId="24" fillId="24" borderId="11" xfId="0" applyNumberFormat="1" applyFont="1" applyFill="1" applyBorder="1"/>
    <xf numFmtId="0" fontId="24" fillId="24" borderId="40" xfId="0" applyFont="1" applyFill="1" applyBorder="1"/>
    <xf numFmtId="0" fontId="24" fillId="24" borderId="43" xfId="0" applyFont="1" applyFill="1" applyBorder="1"/>
    <xf numFmtId="2" fontId="24" fillId="24" borderId="43" xfId="0" applyNumberFormat="1" applyFont="1" applyFill="1" applyBorder="1"/>
    <xf numFmtId="1" fontId="20" fillId="24" borderId="11" xfId="0" applyNumberFormat="1" applyFont="1" applyFill="1" applyBorder="1"/>
    <xf numFmtId="0" fontId="24" fillId="24" borderId="41" xfId="0" applyFont="1" applyFill="1" applyBorder="1"/>
    <xf numFmtId="0" fontId="24" fillId="24" borderId="19" xfId="0" applyFont="1" applyFill="1" applyBorder="1"/>
    <xf numFmtId="2" fontId="26" fillId="24" borderId="22" xfId="0" applyNumberFormat="1" applyFont="1" applyFill="1" applyBorder="1"/>
    <xf numFmtId="1" fontId="26" fillId="24" borderId="22" xfId="0" applyNumberFormat="1" applyFont="1" applyFill="1" applyBorder="1"/>
    <xf numFmtId="0" fontId="22" fillId="0" borderId="0" xfId="0" applyFont="1"/>
    <xf numFmtId="0" fontId="21" fillId="0" borderId="0" xfId="0" applyFont="1"/>
    <xf numFmtId="164" fontId="26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 wrapText="1"/>
    </xf>
    <xf numFmtId="164" fontId="30" fillId="0" borderId="0" xfId="0" applyNumberFormat="1" applyFont="1" applyAlignment="1">
      <alignment horizontal="center"/>
    </xf>
    <xf numFmtId="2" fontId="24" fillId="0" borderId="0" xfId="0" applyNumberFormat="1" applyFont="1"/>
    <xf numFmtId="0" fontId="24" fillId="0" borderId="32" xfId="0" applyFont="1" applyBorder="1"/>
    <xf numFmtId="1" fontId="23" fillId="26" borderId="33" xfId="42" applyNumberFormat="1" applyFont="1" applyFill="1" applyBorder="1" applyAlignment="1">
      <alignment horizontal="right"/>
    </xf>
    <xf numFmtId="0" fontId="20" fillId="28" borderId="45" xfId="1" applyFont="1" applyFill="1" applyBorder="1"/>
    <xf numFmtId="164" fontId="22" fillId="28" borderId="24" xfId="42" applyNumberFormat="1" applyFont="1" applyFill="1" applyBorder="1" applyAlignment="1">
      <alignment horizontal="right"/>
    </xf>
    <xf numFmtId="1" fontId="20" fillId="28" borderId="45" xfId="42" applyNumberFormat="1" applyFont="1" applyFill="1" applyBorder="1" applyAlignment="1">
      <alignment horizontal="right"/>
    </xf>
    <xf numFmtId="164" fontId="22" fillId="28" borderId="45" xfId="42" applyNumberFormat="1" applyFont="1" applyFill="1" applyBorder="1" applyAlignment="1">
      <alignment horizontal="right"/>
    </xf>
    <xf numFmtId="2" fontId="20" fillId="28" borderId="46" xfId="42" applyNumberFormat="1" applyFont="1" applyFill="1" applyBorder="1" applyAlignment="1">
      <alignment horizontal="right"/>
    </xf>
    <xf numFmtId="1" fontId="23" fillId="28" borderId="12" xfId="42" applyNumberFormat="1" applyFont="1" applyFill="1" applyBorder="1" applyAlignment="1">
      <alignment horizontal="right"/>
    </xf>
    <xf numFmtId="1" fontId="26" fillId="28" borderId="22" xfId="42" applyNumberFormat="1" applyFont="1" applyFill="1" applyBorder="1" applyAlignment="1">
      <alignment horizontal="right"/>
    </xf>
    <xf numFmtId="1" fontId="23" fillId="24" borderId="33" xfId="0" applyNumberFormat="1" applyFont="1" applyFill="1" applyBorder="1"/>
    <xf numFmtId="2" fontId="31" fillId="24" borderId="11" xfId="42" applyNumberFormat="1" applyFont="1" applyFill="1" applyBorder="1" applyAlignment="1">
      <alignment horizontal="right"/>
    </xf>
    <xf numFmtId="2" fontId="31" fillId="26" borderId="11" xfId="42" applyNumberFormat="1" applyFont="1" applyFill="1" applyBorder="1" applyAlignment="1">
      <alignment horizontal="right"/>
    </xf>
    <xf numFmtId="2" fontId="31" fillId="24" borderId="11" xfId="0" applyNumberFormat="1" applyFont="1" applyFill="1" applyBorder="1"/>
    <xf numFmtId="1" fontId="23" fillId="24" borderId="34" xfId="42" applyNumberFormat="1" applyFont="1" applyFill="1" applyBorder="1" applyAlignment="1">
      <alignment horizontal="right"/>
    </xf>
    <xf numFmtId="1" fontId="20" fillId="24" borderId="34" xfId="42" applyNumberFormat="1" applyFont="1" applyFill="1" applyBorder="1" applyAlignment="1">
      <alignment horizontal="right"/>
    </xf>
    <xf numFmtId="1" fontId="26" fillId="24" borderId="29" xfId="42" applyNumberFormat="1" applyFont="1" applyFill="1" applyBorder="1" applyAlignment="1">
      <alignment horizontal="right"/>
    </xf>
    <xf numFmtId="1" fontId="20" fillId="28" borderId="34" xfId="42" applyNumberFormat="1" applyFont="1" applyFill="1" applyBorder="1" applyAlignment="1">
      <alignment horizontal="right"/>
    </xf>
    <xf numFmtId="1" fontId="20" fillId="28" borderId="29" xfId="42" applyNumberFormat="1" applyFont="1" applyFill="1" applyBorder="1" applyAlignment="1">
      <alignment horizontal="right"/>
    </xf>
    <xf numFmtId="164" fontId="22" fillId="28" borderId="34" xfId="42" applyNumberFormat="1" applyFont="1" applyFill="1" applyBorder="1" applyAlignment="1">
      <alignment horizontal="right"/>
    </xf>
    <xf numFmtId="164" fontId="22" fillId="28" borderId="28" xfId="42" applyNumberFormat="1" applyFont="1" applyFill="1" applyBorder="1" applyAlignment="1">
      <alignment horizontal="right"/>
    </xf>
    <xf numFmtId="1" fontId="24" fillId="24" borderId="43" xfId="0" applyNumberFormat="1" applyFont="1" applyFill="1" applyBorder="1"/>
    <xf numFmtId="1" fontId="24" fillId="0" borderId="0" xfId="0" applyNumberFormat="1" applyFont="1"/>
    <xf numFmtId="1" fontId="20" fillId="26" borderId="34" xfId="42" applyNumberFormat="1" applyFont="1" applyFill="1" applyBorder="1" applyAlignment="1">
      <alignment horizontal="right"/>
    </xf>
    <xf numFmtId="1" fontId="20" fillId="27" borderId="34" xfId="42" applyNumberFormat="1" applyFont="1" applyFill="1" applyBorder="1" applyAlignment="1">
      <alignment horizontal="right"/>
    </xf>
    <xf numFmtId="1" fontId="20" fillId="28" borderId="28" xfId="42" applyNumberFormat="1" applyFont="1" applyFill="1" applyBorder="1" applyAlignment="1">
      <alignment horizontal="right"/>
    </xf>
    <xf numFmtId="1" fontId="0" fillId="0" borderId="0" xfId="0" applyNumberFormat="1" applyFont="1"/>
    <xf numFmtId="1" fontId="23" fillId="26" borderId="34" xfId="42" applyNumberFormat="1" applyFont="1" applyFill="1" applyBorder="1" applyAlignment="1">
      <alignment horizontal="right"/>
    </xf>
    <xf numFmtId="1" fontId="26" fillId="26" borderId="30" xfId="42" applyNumberFormat="1" applyFont="1" applyFill="1" applyBorder="1" applyAlignment="1">
      <alignment horizontal="right"/>
    </xf>
    <xf numFmtId="1" fontId="23" fillId="27" borderId="34" xfId="42" applyNumberFormat="1" applyFont="1" applyFill="1" applyBorder="1" applyAlignment="1">
      <alignment horizontal="right"/>
    </xf>
    <xf numFmtId="1" fontId="26" fillId="27" borderId="29" xfId="42" applyNumberFormat="1" applyFont="1" applyFill="1" applyBorder="1" applyAlignment="1">
      <alignment horizontal="right"/>
    </xf>
    <xf numFmtId="165" fontId="20" fillId="24" borderId="34" xfId="42" applyNumberFormat="1" applyFont="1" applyFill="1" applyBorder="1" applyAlignment="1">
      <alignment horizontal="right"/>
    </xf>
    <xf numFmtId="2" fontId="24" fillId="0" borderId="13" xfId="0" applyNumberFormat="1" applyFont="1" applyBorder="1"/>
    <xf numFmtId="1" fontId="26" fillId="24" borderId="0" xfId="42" applyNumberFormat="1" applyFont="1" applyFill="1" applyBorder="1" applyAlignment="1">
      <alignment horizontal="right"/>
    </xf>
    <xf numFmtId="1" fontId="31" fillId="26" borderId="34" xfId="42" applyNumberFormat="1" applyFont="1" applyFill="1" applyBorder="1" applyAlignment="1">
      <alignment horizontal="right"/>
    </xf>
    <xf numFmtId="1" fontId="31" fillId="24" borderId="34" xfId="42" applyNumberFormat="1" applyFont="1" applyFill="1" applyBorder="1" applyAlignment="1">
      <alignment horizontal="right"/>
    </xf>
    <xf numFmtId="164" fontId="26" fillId="32" borderId="0" xfId="0" applyNumberFormat="1" applyFont="1" applyFill="1" applyAlignment="1">
      <alignment horizontal="center"/>
    </xf>
    <xf numFmtId="164" fontId="26" fillId="30" borderId="0" xfId="0" applyNumberFormat="1" applyFont="1" applyFill="1" applyAlignment="1">
      <alignment horizontal="center"/>
    </xf>
    <xf numFmtId="164" fontId="26" fillId="33" borderId="0" xfId="0" applyNumberFormat="1" applyFont="1" applyFill="1" applyAlignment="1">
      <alignment horizontal="center"/>
    </xf>
    <xf numFmtId="164" fontId="27" fillId="33" borderId="39" xfId="0" applyNumberFormat="1" applyFont="1" applyFill="1" applyBorder="1" applyAlignment="1">
      <alignment horizontal="center"/>
    </xf>
    <xf numFmtId="0" fontId="27" fillId="33" borderId="44" xfId="0" applyFont="1" applyFill="1" applyBorder="1"/>
    <xf numFmtId="164" fontId="27" fillId="33" borderId="40" xfId="0" applyNumberFormat="1" applyFont="1" applyFill="1" applyBorder="1" applyAlignment="1">
      <alignment horizontal="center"/>
    </xf>
    <xf numFmtId="0" fontId="27" fillId="33" borderId="18" xfId="0" applyFont="1" applyFill="1" applyBorder="1"/>
    <xf numFmtId="164" fontId="27" fillId="33" borderId="41" xfId="0" applyNumberFormat="1" applyFont="1" applyFill="1" applyBorder="1" applyAlignment="1">
      <alignment horizontal="center"/>
    </xf>
    <xf numFmtId="0" fontId="27" fillId="33" borderId="20" xfId="0" applyFont="1" applyFill="1" applyBorder="1"/>
    <xf numFmtId="164" fontId="21" fillId="0" borderId="0" xfId="0" applyNumberFormat="1" applyFont="1" applyAlignment="1">
      <alignment horizontal="center"/>
    </xf>
    <xf numFmtId="164" fontId="27" fillId="33" borderId="18" xfId="0" applyNumberFormat="1" applyFont="1" applyFill="1" applyBorder="1" applyAlignment="1">
      <alignment horizontal="left"/>
    </xf>
    <xf numFmtId="0" fontId="24" fillId="0" borderId="11" xfId="0" applyFont="1" applyBorder="1"/>
    <xf numFmtId="2" fontId="24" fillId="0" borderId="11" xfId="0" applyNumberFormat="1" applyFont="1" applyBorder="1"/>
    <xf numFmtId="0" fontId="24" fillId="0" borderId="45" xfId="0" applyFont="1" applyBorder="1"/>
    <xf numFmtId="2" fontId="24" fillId="0" borderId="45" xfId="0" applyNumberFormat="1" applyFont="1" applyBorder="1"/>
    <xf numFmtId="0" fontId="24" fillId="0" borderId="48" xfId="0" applyFont="1" applyBorder="1"/>
    <xf numFmtId="0" fontId="24" fillId="0" borderId="49" xfId="0" applyFont="1" applyBorder="1"/>
    <xf numFmtId="2" fontId="24" fillId="0" borderId="43" xfId="0" applyNumberFormat="1" applyFont="1" applyBorder="1"/>
    <xf numFmtId="2" fontId="24" fillId="0" borderId="46" xfId="0" applyNumberFormat="1" applyFont="1" applyBorder="1"/>
    <xf numFmtId="164" fontId="23" fillId="29" borderId="50" xfId="42" applyNumberFormat="1" applyFont="1" applyFill="1" applyBorder="1" applyAlignment="1">
      <alignment horizontal="right"/>
    </xf>
    <xf numFmtId="1" fontId="20" fillId="29" borderId="43" xfId="42" applyNumberFormat="1" applyFont="1" applyFill="1" applyBorder="1" applyAlignment="1">
      <alignment horizontal="right"/>
    </xf>
    <xf numFmtId="1" fontId="20" fillId="29" borderId="46" xfId="42" applyNumberFormat="1" applyFont="1" applyFill="1" applyBorder="1" applyAlignment="1">
      <alignment horizontal="right"/>
    </xf>
    <xf numFmtId="1" fontId="20" fillId="29" borderId="47" xfId="42" applyNumberFormat="1" applyFont="1" applyFill="1" applyBorder="1" applyAlignment="1">
      <alignment horizontal="right"/>
    </xf>
    <xf numFmtId="164" fontId="0" fillId="0" borderId="0" xfId="0" applyNumberFormat="1" applyAlignment="1">
      <alignment horizontal="center"/>
    </xf>
    <xf numFmtId="1" fontId="20" fillId="0" borderId="32" xfId="0" applyNumberFormat="1" applyFont="1" applyBorder="1"/>
    <xf numFmtId="1" fontId="20" fillId="0" borderId="0" xfId="42" applyNumberFormat="1" applyFont="1" applyFill="1" applyBorder="1" applyAlignment="1">
      <alignment horizontal="right"/>
    </xf>
    <xf numFmtId="164" fontId="19" fillId="33" borderId="16" xfId="0" applyNumberFormat="1" applyFont="1" applyFill="1" applyBorder="1" applyAlignment="1">
      <alignment horizontal="center"/>
    </xf>
    <xf numFmtId="164" fontId="19" fillId="33" borderId="0" xfId="0" applyNumberFormat="1" applyFont="1" applyFill="1" applyBorder="1" applyAlignment="1">
      <alignment horizontal="center"/>
    </xf>
    <xf numFmtId="164" fontId="19" fillId="33" borderId="19" xfId="0" applyNumberFormat="1" applyFont="1" applyFill="1" applyBorder="1" applyAlignment="1">
      <alignment horizontal="center"/>
    </xf>
    <xf numFmtId="164" fontId="27" fillId="30" borderId="16" xfId="0" applyNumberFormat="1" applyFont="1" applyFill="1" applyBorder="1" applyAlignment="1">
      <alignment horizontal="center"/>
    </xf>
    <xf numFmtId="164" fontId="27" fillId="30" borderId="0" xfId="0" applyNumberFormat="1" applyFont="1" applyFill="1" applyBorder="1" applyAlignment="1">
      <alignment horizontal="center"/>
    </xf>
    <xf numFmtId="164" fontId="27" fillId="30" borderId="19" xfId="0" applyNumberFormat="1" applyFont="1" applyFill="1" applyBorder="1" applyAlignment="1">
      <alignment horizontal="center"/>
    </xf>
    <xf numFmtId="164" fontId="27" fillId="33" borderId="44" xfId="0" applyNumberFormat="1" applyFont="1" applyFill="1" applyBorder="1" applyAlignment="1">
      <alignment horizontal="left"/>
    </xf>
    <xf numFmtId="164" fontId="27" fillId="33" borderId="20" xfId="0" applyNumberFormat="1" applyFont="1" applyFill="1" applyBorder="1" applyAlignment="1">
      <alignment horizontal="left"/>
    </xf>
    <xf numFmtId="164" fontId="21" fillId="30" borderId="44" xfId="0" applyNumberFormat="1" applyFont="1" applyFill="1" applyBorder="1" applyAlignment="1">
      <alignment horizontal="center"/>
    </xf>
    <xf numFmtId="164" fontId="21" fillId="30" borderId="18" xfId="0" applyNumberFormat="1" applyFont="1" applyFill="1" applyBorder="1" applyAlignment="1">
      <alignment horizontal="center"/>
    </xf>
    <xf numFmtId="164" fontId="21" fillId="30" borderId="20" xfId="0" applyNumberFormat="1" applyFont="1" applyFill="1" applyBorder="1" applyAlignment="1">
      <alignment horizontal="center"/>
    </xf>
    <xf numFmtId="2" fontId="22" fillId="28" borderId="51" xfId="42" applyNumberFormat="1" applyFont="1" applyFill="1" applyBorder="1" applyAlignment="1">
      <alignment horizontal="right"/>
    </xf>
    <xf numFmtId="164" fontId="22" fillId="28" borderId="29" xfId="42" applyNumberFormat="1" applyFont="1" applyFill="1" applyBorder="1" applyAlignment="1">
      <alignment horizontal="right"/>
    </xf>
    <xf numFmtId="0" fontId="20" fillId="24" borderId="11" xfId="1" applyFont="1" applyFill="1" applyBorder="1" applyAlignment="1">
      <alignment wrapText="1"/>
    </xf>
    <xf numFmtId="165" fontId="26" fillId="27" borderId="22" xfId="1" applyNumberFormat="1" applyFont="1" applyFill="1" applyBorder="1"/>
    <xf numFmtId="165" fontId="26" fillId="24" borderId="22" xfId="1" applyNumberFormat="1" applyFont="1" applyFill="1" applyBorder="1"/>
    <xf numFmtId="165" fontId="26" fillId="26" borderId="22" xfId="1" applyNumberFormat="1" applyFont="1" applyFill="1" applyBorder="1"/>
    <xf numFmtId="1" fontId="26" fillId="27" borderId="22" xfId="1" applyNumberFormat="1" applyFont="1" applyFill="1" applyBorder="1"/>
    <xf numFmtId="1" fontId="26" fillId="24" borderId="22" xfId="1" applyNumberFormat="1" applyFont="1" applyFill="1" applyBorder="1"/>
    <xf numFmtId="0" fontId="24" fillId="34" borderId="31" xfId="0" applyFont="1" applyFill="1" applyBorder="1" applyAlignment="1">
      <alignment horizontal="center" wrapText="1"/>
    </xf>
    <xf numFmtId="0" fontId="26" fillId="24" borderId="22" xfId="1" applyNumberFormat="1" applyFont="1" applyFill="1" applyBorder="1"/>
    <xf numFmtId="0" fontId="24" fillId="0" borderId="11" xfId="0" applyNumberFormat="1" applyFont="1" applyBorder="1"/>
    <xf numFmtId="0" fontId="24" fillId="0" borderId="45" xfId="0" applyNumberFormat="1" applyFont="1" applyBorder="1"/>
    <xf numFmtId="165" fontId="26" fillId="28" borderId="38" xfId="42" applyNumberFormat="1" applyFont="1" applyFill="1" applyBorder="1" applyAlignment="1">
      <alignment horizontal="right"/>
    </xf>
    <xf numFmtId="1" fontId="26" fillId="28" borderId="38" xfId="42" applyNumberFormat="1" applyFont="1" applyFill="1" applyBorder="1" applyAlignment="1">
      <alignment horizontal="right"/>
    </xf>
    <xf numFmtId="164" fontId="22" fillId="0" borderId="0" xfId="0" applyNumberFormat="1" applyFont="1" applyAlignment="1">
      <alignment horizontal="center"/>
    </xf>
    <xf numFmtId="10" fontId="0" fillId="0" borderId="0" xfId="0" applyNumberFormat="1"/>
    <xf numFmtId="1" fontId="22" fillId="28" borderId="34" xfId="42" applyNumberFormat="1" applyFont="1" applyFill="1" applyBorder="1" applyAlignment="1">
      <alignment horizontal="right"/>
    </xf>
    <xf numFmtId="1" fontId="26" fillId="26" borderId="34" xfId="42" applyNumberFormat="1" applyFont="1" applyFill="1" applyBorder="1" applyAlignment="1">
      <alignment horizontal="right"/>
    </xf>
    <xf numFmtId="2" fontId="26" fillId="24" borderId="22" xfId="1" applyNumberFormat="1" applyFont="1" applyFill="1" applyBorder="1"/>
    <xf numFmtId="1" fontId="23" fillId="28" borderId="36" xfId="42" applyNumberFormat="1" applyFont="1" applyFill="1" applyBorder="1" applyAlignment="1">
      <alignment horizontal="right"/>
    </xf>
    <xf numFmtId="1" fontId="26" fillId="28" borderId="34" xfId="42" applyNumberFormat="1" applyFont="1" applyFill="1" applyBorder="1" applyAlignment="1">
      <alignment horizontal="right"/>
    </xf>
    <xf numFmtId="1" fontId="26" fillId="28" borderId="12" xfId="42" applyNumberFormat="1" applyFont="1" applyFill="1" applyBorder="1" applyAlignment="1">
      <alignment horizontal="right"/>
    </xf>
    <xf numFmtId="1" fontId="23" fillId="27" borderId="36" xfId="42" applyNumberFormat="1" applyFont="1" applyFill="1" applyBorder="1" applyAlignment="1">
      <alignment horizontal="right"/>
    </xf>
    <xf numFmtId="1" fontId="31" fillId="26" borderId="11" xfId="42" applyNumberFormat="1" applyFont="1" applyFill="1" applyBorder="1" applyAlignment="1">
      <alignment horizontal="right"/>
    </xf>
    <xf numFmtId="1" fontId="22" fillId="28" borderId="37" xfId="42" applyNumberFormat="1" applyFont="1" applyFill="1" applyBorder="1" applyAlignment="1">
      <alignment horizontal="right"/>
    </xf>
    <xf numFmtId="2" fontId="20" fillId="27" borderId="43" xfId="42" applyNumberFormat="1" applyFont="1" applyFill="1" applyBorder="1" applyAlignment="1">
      <alignment horizontal="right"/>
    </xf>
    <xf numFmtId="2" fontId="23" fillId="24" borderId="52" xfId="42" applyNumberFormat="1" applyFont="1" applyFill="1" applyBorder="1" applyAlignment="1">
      <alignment horizontal="right"/>
    </xf>
    <xf numFmtId="1" fontId="23" fillId="28" borderId="52" xfId="42" applyNumberFormat="1" applyFont="1" applyFill="1" applyBorder="1" applyAlignment="1">
      <alignment horizontal="right"/>
    </xf>
    <xf numFmtId="2" fontId="22" fillId="28" borderId="43" xfId="42" applyNumberFormat="1" applyFont="1" applyFill="1" applyBorder="1" applyAlignment="1">
      <alignment horizontal="right"/>
    </xf>
    <xf numFmtId="2" fontId="20" fillId="28" borderId="43" xfId="42" applyNumberFormat="1" applyFont="1" applyFill="1" applyBorder="1" applyAlignment="1">
      <alignment horizontal="right"/>
    </xf>
    <xf numFmtId="1" fontId="22" fillId="28" borderId="43" xfId="42" applyNumberFormat="1" applyFont="1" applyFill="1" applyBorder="1" applyAlignment="1">
      <alignment horizontal="right"/>
    </xf>
    <xf numFmtId="2" fontId="22" fillId="28" borderId="46" xfId="42" applyNumberFormat="1" applyFont="1" applyFill="1" applyBorder="1" applyAlignment="1">
      <alignment horizontal="right"/>
    </xf>
    <xf numFmtId="0" fontId="20" fillId="26" borderId="48" xfId="1" quotePrefix="1" applyFont="1" applyFill="1" applyBorder="1"/>
    <xf numFmtId="0" fontId="20" fillId="26" borderId="48" xfId="1" applyFont="1" applyFill="1" applyBorder="1"/>
    <xf numFmtId="0" fontId="20" fillId="27" borderId="48" xfId="1" quotePrefix="1" applyFont="1" applyFill="1" applyBorder="1"/>
    <xf numFmtId="0" fontId="20" fillId="27" borderId="48" xfId="1" applyFont="1" applyFill="1" applyBorder="1"/>
    <xf numFmtId="0" fontId="20" fillId="24" borderId="48" xfId="1" quotePrefix="1" applyFont="1" applyFill="1" applyBorder="1"/>
    <xf numFmtId="0" fontId="20" fillId="24" borderId="48" xfId="1" quotePrefix="1" applyFont="1" applyFill="1" applyBorder="1" applyAlignment="1">
      <alignment horizontal="left"/>
    </xf>
    <xf numFmtId="0" fontId="20" fillId="24" borderId="48" xfId="1" applyFont="1" applyFill="1" applyBorder="1"/>
    <xf numFmtId="0" fontId="20" fillId="24" borderId="48" xfId="1" applyFont="1" applyFill="1" applyBorder="1" applyAlignment="1">
      <alignment wrapText="1"/>
    </xf>
    <xf numFmtId="0" fontId="20" fillId="28" borderId="48" xfId="1" applyFont="1" applyFill="1" applyBorder="1"/>
    <xf numFmtId="0" fontId="20" fillId="28" borderId="48" xfId="1" quotePrefix="1" applyFont="1" applyFill="1" applyBorder="1"/>
    <xf numFmtId="2" fontId="21" fillId="25" borderId="15" xfId="38" applyNumberFormat="1" applyFont="1" applyFill="1" applyBorder="1" applyAlignment="1">
      <alignment horizontal="center" vertical="center" wrapText="1"/>
    </xf>
    <xf numFmtId="2" fontId="20" fillId="26" borderId="43" xfId="42" applyNumberFormat="1" applyFont="1" applyFill="1" applyBorder="1" applyAlignment="1">
      <alignment horizontal="right"/>
    </xf>
    <xf numFmtId="2" fontId="26" fillId="26" borderId="53" xfId="1" applyNumberFormat="1" applyFont="1" applyFill="1" applyBorder="1"/>
    <xf numFmtId="1" fontId="23" fillId="27" borderId="52" xfId="42" applyNumberFormat="1" applyFont="1" applyFill="1" applyBorder="1" applyAlignment="1">
      <alignment horizontal="right"/>
    </xf>
    <xf numFmtId="2" fontId="26" fillId="27" borderId="53" xfId="1" applyNumberFormat="1" applyFont="1" applyFill="1" applyBorder="1"/>
    <xf numFmtId="2" fontId="20" fillId="24" borderId="43" xfId="1" applyNumberFormat="1" applyFont="1" applyFill="1" applyBorder="1"/>
    <xf numFmtId="2" fontId="26" fillId="24" borderId="53" xfId="1" applyNumberFormat="1" applyFont="1" applyFill="1" applyBorder="1"/>
    <xf numFmtId="0" fontId="26" fillId="28" borderId="53" xfId="1" applyFont="1" applyFill="1" applyBorder="1"/>
    <xf numFmtId="0" fontId="32" fillId="31" borderId="45" xfId="1" applyFont="1" applyFill="1" applyBorder="1" applyAlignment="1">
      <alignment horizontal="center"/>
    </xf>
    <xf numFmtId="0" fontId="23" fillId="26" borderId="33" xfId="1" applyFont="1" applyFill="1" applyBorder="1"/>
    <xf numFmtId="2" fontId="23" fillId="26" borderId="52" xfId="42" applyNumberFormat="1" applyFont="1" applyFill="1" applyBorder="1" applyAlignment="1">
      <alignment horizontal="right"/>
    </xf>
    <xf numFmtId="164" fontId="22" fillId="26" borderId="54" xfId="42" applyNumberFormat="1" applyFont="1" applyFill="1" applyBorder="1" applyAlignment="1">
      <alignment horizontal="right"/>
    </xf>
    <xf numFmtId="1" fontId="23" fillId="26" borderId="55" xfId="42" applyNumberFormat="1" applyFont="1" applyFill="1" applyBorder="1" applyAlignment="1">
      <alignment horizontal="right"/>
    </xf>
    <xf numFmtId="0" fontId="21" fillId="25" borderId="40" xfId="39" applyFont="1" applyFill="1" applyBorder="1" applyAlignment="1">
      <alignment horizontal="center" vertical="center" wrapText="1"/>
    </xf>
    <xf numFmtId="0" fontId="21" fillId="25" borderId="0" xfId="39" applyFont="1" applyFill="1" applyBorder="1" applyAlignment="1">
      <alignment horizontal="center" vertical="center" wrapText="1"/>
    </xf>
    <xf numFmtId="0" fontId="21" fillId="25" borderId="56" xfId="38" applyFont="1" applyFill="1" applyBorder="1" applyAlignment="1">
      <alignment horizontal="center" vertical="center" wrapText="1"/>
    </xf>
    <xf numFmtId="2" fontId="21" fillId="25" borderId="10" xfId="38" applyNumberFormat="1" applyFont="1" applyFill="1" applyBorder="1" applyAlignment="1">
      <alignment horizontal="center" vertical="center" wrapText="1"/>
    </xf>
    <xf numFmtId="2" fontId="21" fillId="25" borderId="56" xfId="38" applyNumberFormat="1" applyFont="1" applyFill="1" applyBorder="1" applyAlignment="1">
      <alignment horizontal="center" vertical="center" wrapText="1"/>
    </xf>
    <xf numFmtId="0" fontId="21" fillId="25" borderId="24" xfId="38" applyFont="1" applyFill="1" applyBorder="1" applyAlignment="1">
      <alignment horizontal="center" vertical="center" wrapText="1"/>
    </xf>
    <xf numFmtId="0" fontId="22" fillId="27" borderId="39" xfId="1" applyFont="1" applyFill="1" applyBorder="1"/>
    <xf numFmtId="0" fontId="20" fillId="27" borderId="16" xfId="1" applyFont="1" applyFill="1" applyBorder="1"/>
    <xf numFmtId="0" fontId="23" fillId="27" borderId="33" xfId="1" applyFont="1" applyFill="1" applyBorder="1"/>
    <xf numFmtId="164" fontId="22" fillId="27" borderId="54" xfId="42" applyNumberFormat="1" applyFont="1" applyFill="1" applyBorder="1" applyAlignment="1">
      <alignment horizontal="right"/>
    </xf>
    <xf numFmtId="1" fontId="23" fillId="27" borderId="55" xfId="42" applyNumberFormat="1" applyFont="1" applyFill="1" applyBorder="1" applyAlignment="1">
      <alignment horizontal="right"/>
    </xf>
    <xf numFmtId="1" fontId="23" fillId="27" borderId="33" xfId="42" applyNumberFormat="1" applyFont="1" applyFill="1" applyBorder="1" applyAlignment="1">
      <alignment horizontal="right"/>
    </xf>
    <xf numFmtId="164" fontId="22" fillId="27" borderId="35" xfId="42" applyNumberFormat="1" applyFont="1" applyFill="1" applyBorder="1" applyAlignment="1">
      <alignment horizontal="right"/>
    </xf>
    <xf numFmtId="0" fontId="23" fillId="24" borderId="33" xfId="1" applyFont="1" applyFill="1" applyBorder="1"/>
    <xf numFmtId="164" fontId="22" fillId="24" borderId="54" xfId="42" applyNumberFormat="1" applyFont="1" applyFill="1" applyBorder="1" applyAlignment="1">
      <alignment horizontal="right"/>
    </xf>
    <xf numFmtId="1" fontId="23" fillId="24" borderId="55" xfId="42" applyNumberFormat="1" applyFont="1" applyFill="1" applyBorder="1" applyAlignment="1">
      <alignment horizontal="right"/>
    </xf>
    <xf numFmtId="2" fontId="23" fillId="24" borderId="33" xfId="42" applyNumberFormat="1" applyFont="1" applyFill="1" applyBorder="1" applyAlignment="1">
      <alignment horizontal="right"/>
    </xf>
    <xf numFmtId="164" fontId="22" fillId="24" borderId="35" xfId="42" applyNumberFormat="1" applyFont="1" applyFill="1" applyBorder="1" applyAlignment="1">
      <alignment horizontal="right"/>
    </xf>
    <xf numFmtId="0" fontId="22" fillId="28" borderId="39" xfId="1" applyFont="1" applyFill="1" applyBorder="1"/>
    <xf numFmtId="0" fontId="20" fillId="28" borderId="16" xfId="1" applyFont="1" applyFill="1" applyBorder="1"/>
    <xf numFmtId="0" fontId="23" fillId="28" borderId="33" xfId="1" applyFont="1" applyFill="1" applyBorder="1"/>
    <xf numFmtId="164" fontId="22" fillId="28" borderId="54" xfId="42" applyNumberFormat="1" applyFont="1" applyFill="1" applyBorder="1" applyAlignment="1">
      <alignment horizontal="right"/>
    </xf>
    <xf numFmtId="1" fontId="26" fillId="28" borderId="55" xfId="42" applyNumberFormat="1" applyFont="1" applyFill="1" applyBorder="1" applyAlignment="1">
      <alignment horizontal="right"/>
    </xf>
    <xf numFmtId="1" fontId="26" fillId="28" borderId="33" xfId="42" applyNumberFormat="1" applyFont="1" applyFill="1" applyBorder="1" applyAlignment="1">
      <alignment horizontal="right"/>
    </xf>
    <xf numFmtId="164" fontId="20" fillId="0" borderId="54" xfId="42" applyNumberFormat="1" applyFont="1" applyFill="1" applyBorder="1" applyAlignment="1">
      <alignment horizontal="right"/>
    </xf>
    <xf numFmtId="0" fontId="21" fillId="25" borderId="18" xfId="38" applyFont="1" applyFill="1" applyBorder="1" applyAlignment="1">
      <alignment horizontal="center" vertical="center" wrapText="1"/>
    </xf>
    <xf numFmtId="164" fontId="22" fillId="26" borderId="57" xfId="42" applyNumberFormat="1" applyFont="1" applyFill="1" applyBorder="1" applyAlignment="1">
      <alignment horizontal="right"/>
    </xf>
    <xf numFmtId="164" fontId="22" fillId="26" borderId="58" xfId="42" applyNumberFormat="1" applyFont="1" applyFill="1" applyBorder="1" applyAlignment="1">
      <alignment horizontal="right"/>
    </xf>
    <xf numFmtId="164" fontId="22" fillId="26" borderId="59" xfId="42" applyNumberFormat="1" applyFont="1" applyFill="1" applyBorder="1" applyAlignment="1">
      <alignment horizontal="right"/>
    </xf>
    <xf numFmtId="164" fontId="22" fillId="27" borderId="48" xfId="42" applyNumberFormat="1" applyFont="1" applyFill="1" applyBorder="1" applyAlignment="1">
      <alignment horizontal="right"/>
    </xf>
    <xf numFmtId="164" fontId="22" fillId="27" borderId="57" xfId="42" applyNumberFormat="1" applyFont="1" applyFill="1" applyBorder="1" applyAlignment="1">
      <alignment horizontal="right"/>
    </xf>
    <xf numFmtId="164" fontId="22" fillId="27" borderId="58" xfId="42" applyNumberFormat="1" applyFont="1" applyFill="1" applyBorder="1" applyAlignment="1">
      <alignment horizontal="right"/>
    </xf>
    <xf numFmtId="164" fontId="22" fillId="27" borderId="59" xfId="42" applyNumberFormat="1" applyFont="1" applyFill="1" applyBorder="1" applyAlignment="1">
      <alignment horizontal="right"/>
    </xf>
    <xf numFmtId="164" fontId="22" fillId="27" borderId="55" xfId="42" applyNumberFormat="1" applyFont="1" applyFill="1" applyBorder="1" applyAlignment="1">
      <alignment horizontal="right"/>
    </xf>
    <xf numFmtId="164" fontId="22" fillId="27" borderId="28" xfId="42" applyNumberFormat="1" applyFont="1" applyFill="1" applyBorder="1" applyAlignment="1">
      <alignment horizontal="right"/>
    </xf>
    <xf numFmtId="164" fontId="22" fillId="24" borderId="48" xfId="42" applyNumberFormat="1" applyFont="1" applyFill="1" applyBorder="1" applyAlignment="1">
      <alignment horizontal="right"/>
    </xf>
    <xf numFmtId="164" fontId="22" fillId="24" borderId="57" xfId="42" applyNumberFormat="1" applyFont="1" applyFill="1" applyBorder="1" applyAlignment="1">
      <alignment horizontal="right"/>
    </xf>
    <xf numFmtId="164" fontId="22" fillId="24" borderId="58" xfId="42" applyNumberFormat="1" applyFont="1" applyFill="1" applyBorder="1" applyAlignment="1">
      <alignment horizontal="right"/>
    </xf>
    <xf numFmtId="164" fontId="22" fillId="24" borderId="59" xfId="42" applyNumberFormat="1" applyFont="1" applyFill="1" applyBorder="1" applyAlignment="1">
      <alignment horizontal="right"/>
    </xf>
    <xf numFmtId="164" fontId="22" fillId="24" borderId="55" xfId="42" applyNumberFormat="1" applyFont="1" applyFill="1" applyBorder="1" applyAlignment="1">
      <alignment horizontal="right"/>
    </xf>
    <xf numFmtId="164" fontId="22" fillId="24" borderId="28" xfId="42" applyNumberFormat="1" applyFont="1" applyFill="1" applyBorder="1" applyAlignment="1">
      <alignment horizontal="right"/>
    </xf>
    <xf numFmtId="164" fontId="22" fillId="28" borderId="48" xfId="42" applyNumberFormat="1" applyFont="1" applyFill="1" applyBorder="1" applyAlignment="1">
      <alignment horizontal="right"/>
    </xf>
    <xf numFmtId="164" fontId="22" fillId="28" borderId="57" xfId="42" applyNumberFormat="1" applyFont="1" applyFill="1" applyBorder="1" applyAlignment="1">
      <alignment horizontal="right"/>
    </xf>
    <xf numFmtId="164" fontId="22" fillId="28" borderId="58" xfId="42" applyNumberFormat="1" applyFont="1" applyFill="1" applyBorder="1" applyAlignment="1">
      <alignment horizontal="right"/>
    </xf>
    <xf numFmtId="164" fontId="22" fillId="28" borderId="59" xfId="42" applyNumberFormat="1" applyFont="1" applyFill="1" applyBorder="1" applyAlignment="1">
      <alignment horizontal="right"/>
    </xf>
    <xf numFmtId="164" fontId="22" fillId="28" borderId="55" xfId="42" applyNumberFormat="1" applyFont="1" applyFill="1" applyBorder="1" applyAlignment="1">
      <alignment horizontal="right"/>
    </xf>
    <xf numFmtId="164" fontId="20" fillId="0" borderId="31" xfId="42" applyNumberFormat="1" applyFont="1" applyFill="1" applyBorder="1" applyAlignment="1">
      <alignment horizontal="right"/>
    </xf>
    <xf numFmtId="164" fontId="26" fillId="0" borderId="0" xfId="0" applyNumberFormat="1" applyFont="1" applyAlignment="1">
      <alignment horizontal="center" vertical="center" wrapText="1"/>
    </xf>
    <xf numFmtId="2" fontId="26" fillId="28" borderId="53" xfId="1" applyNumberFormat="1" applyFont="1" applyFill="1" applyBorder="1"/>
    <xf numFmtId="2" fontId="21" fillId="25" borderId="60" xfId="38" applyNumberFormat="1" applyFont="1" applyFill="1" applyBorder="1" applyAlignment="1">
      <alignment horizontal="center" vertical="center" wrapText="1"/>
    </xf>
    <xf numFmtId="0" fontId="21" fillId="25" borderId="31" xfId="38" applyFont="1" applyFill="1" applyBorder="1" applyAlignment="1">
      <alignment horizontal="center" vertical="center" wrapText="1"/>
    </xf>
    <xf numFmtId="164" fontId="22" fillId="26" borderId="11" xfId="42" applyNumberFormat="1" applyFont="1" applyFill="1" applyBorder="1" applyAlignment="1">
      <alignment horizontal="right"/>
    </xf>
    <xf numFmtId="164" fontId="22" fillId="26" borderId="12" xfId="42" applyNumberFormat="1" applyFont="1" applyFill="1" applyBorder="1" applyAlignment="1">
      <alignment horizontal="right"/>
    </xf>
    <xf numFmtId="1" fontId="23" fillId="26" borderId="61" xfId="42" applyNumberFormat="1" applyFont="1" applyFill="1" applyBorder="1" applyAlignment="1">
      <alignment horizontal="right"/>
    </xf>
    <xf numFmtId="1" fontId="20" fillId="26" borderId="62" xfId="42" applyNumberFormat="1" applyFont="1" applyFill="1" applyBorder="1" applyAlignment="1">
      <alignment horizontal="right"/>
    </xf>
    <xf numFmtId="1" fontId="26" fillId="26" borderId="62" xfId="42" applyNumberFormat="1" applyFont="1" applyFill="1" applyBorder="1" applyAlignment="1">
      <alignment horizontal="right"/>
    </xf>
    <xf numFmtId="164" fontId="22" fillId="27" borderId="11" xfId="42" applyNumberFormat="1" applyFont="1" applyFill="1" applyBorder="1" applyAlignment="1">
      <alignment horizontal="right"/>
    </xf>
    <xf numFmtId="164" fontId="22" fillId="27" borderId="12" xfId="42" applyNumberFormat="1" applyFont="1" applyFill="1" applyBorder="1" applyAlignment="1">
      <alignment horizontal="right"/>
    </xf>
    <xf numFmtId="1" fontId="23" fillId="24" borderId="61" xfId="42" applyNumberFormat="1" applyFont="1" applyFill="1" applyBorder="1" applyAlignment="1">
      <alignment horizontal="right"/>
    </xf>
    <xf numFmtId="1" fontId="20" fillId="24" borderId="62" xfId="42" applyNumberFormat="1" applyFont="1" applyFill="1" applyBorder="1" applyAlignment="1">
      <alignment horizontal="right"/>
    </xf>
    <xf numFmtId="1" fontId="31" fillId="24" borderId="62" xfId="42" applyNumberFormat="1" applyFont="1" applyFill="1" applyBorder="1" applyAlignment="1">
      <alignment horizontal="right"/>
    </xf>
    <xf numFmtId="164" fontId="22" fillId="24" borderId="12" xfId="42" applyNumberFormat="1" applyFont="1" applyFill="1" applyBorder="1" applyAlignment="1">
      <alignment horizontal="right"/>
    </xf>
    <xf numFmtId="1" fontId="23" fillId="27" borderId="61" xfId="42" applyNumberFormat="1" applyFont="1" applyFill="1" applyBorder="1" applyAlignment="1">
      <alignment horizontal="right"/>
    </xf>
    <xf numFmtId="1" fontId="20" fillId="27" borderId="62" xfId="42" applyNumberFormat="1" applyFont="1" applyFill="1" applyBorder="1" applyAlignment="1">
      <alignment horizontal="right"/>
    </xf>
    <xf numFmtId="1" fontId="20" fillId="28" borderId="43" xfId="42" applyNumberFormat="1" applyFont="1" applyFill="1" applyBorder="1" applyAlignment="1">
      <alignment horizontal="right"/>
    </xf>
    <xf numFmtId="2" fontId="23" fillId="28" borderId="52" xfId="42" applyNumberFormat="1" applyFont="1" applyFill="1" applyBorder="1" applyAlignment="1">
      <alignment horizontal="right"/>
    </xf>
    <xf numFmtId="1" fontId="26" fillId="28" borderId="61" xfId="42" applyNumberFormat="1" applyFont="1" applyFill="1" applyBorder="1" applyAlignment="1">
      <alignment horizontal="right"/>
    </xf>
    <xf numFmtId="1" fontId="22" fillId="28" borderId="62" xfId="42" applyNumberFormat="1" applyFont="1" applyFill="1" applyBorder="1" applyAlignment="1">
      <alignment horizontal="right"/>
    </xf>
    <xf numFmtId="164" fontId="20" fillId="28" borderId="11" xfId="42" applyNumberFormat="1" applyFont="1" applyFill="1" applyBorder="1" applyAlignment="1">
      <alignment horizontal="right"/>
    </xf>
    <xf numFmtId="164" fontId="20" fillId="28" borderId="12" xfId="42" applyNumberFormat="1" applyFont="1" applyFill="1" applyBorder="1" applyAlignment="1">
      <alignment horizontal="right"/>
    </xf>
    <xf numFmtId="164" fontId="22" fillId="28" borderId="30" xfId="42" applyNumberFormat="1" applyFont="1" applyFill="1" applyBorder="1" applyAlignment="1">
      <alignment horizontal="right"/>
    </xf>
    <xf numFmtId="164" fontId="22" fillId="26" borderId="48" xfId="42" applyNumberFormat="1" applyFont="1" applyFill="1" applyBorder="1" applyAlignment="1">
      <alignment horizontal="right"/>
    </xf>
    <xf numFmtId="164" fontId="22" fillId="27" borderId="30" xfId="42" applyNumberFormat="1" applyFont="1" applyFill="1" applyBorder="1" applyAlignment="1">
      <alignment horizontal="right"/>
    </xf>
    <xf numFmtId="164" fontId="22" fillId="24" borderId="30" xfId="42" applyNumberFormat="1" applyFont="1" applyFill="1" applyBorder="1" applyAlignment="1">
      <alignment horizontal="right"/>
    </xf>
    <xf numFmtId="2" fontId="23" fillId="27" borderId="33" xfId="42" applyNumberFormat="1" applyFont="1" applyFill="1" applyBorder="1" applyAlignment="1">
      <alignment horizontal="right"/>
    </xf>
    <xf numFmtId="0" fontId="24" fillId="0" borderId="31" xfId="0" applyFont="1" applyBorder="1"/>
    <xf numFmtId="2" fontId="23" fillId="27" borderId="52" xfId="42" applyNumberFormat="1" applyFont="1" applyFill="1" applyBorder="1" applyAlignment="1">
      <alignment horizontal="right"/>
    </xf>
    <xf numFmtId="164" fontId="26" fillId="0" borderId="0" xfId="0" applyNumberFormat="1" applyFont="1" applyAlignment="1"/>
    <xf numFmtId="0" fontId="22" fillId="35" borderId="39" xfId="1" applyFont="1" applyFill="1" applyBorder="1"/>
    <xf numFmtId="0" fontId="20" fillId="35" borderId="16" xfId="1" applyFont="1" applyFill="1" applyBorder="1"/>
    <xf numFmtId="0" fontId="23" fillId="35" borderId="33" xfId="1" applyFont="1" applyFill="1" applyBorder="1"/>
    <xf numFmtId="1" fontId="23" fillId="35" borderId="33" xfId="42" applyNumberFormat="1" applyFont="1" applyFill="1" applyBorder="1" applyAlignment="1">
      <alignment horizontal="right"/>
    </xf>
    <xf numFmtId="164" fontId="22" fillId="35" borderId="12" xfId="42" applyNumberFormat="1" applyFont="1" applyFill="1" applyBorder="1" applyAlignment="1">
      <alignment horizontal="right"/>
    </xf>
    <xf numFmtId="164" fontId="20" fillId="35" borderId="12" xfId="42" applyNumberFormat="1" applyFont="1" applyFill="1" applyBorder="1" applyAlignment="1">
      <alignment horizontal="right"/>
    </xf>
    <xf numFmtId="1" fontId="26" fillId="35" borderId="61" xfId="42" applyNumberFormat="1" applyFont="1" applyFill="1" applyBorder="1" applyAlignment="1">
      <alignment horizontal="right"/>
    </xf>
    <xf numFmtId="1" fontId="26" fillId="35" borderId="33" xfId="42" applyNumberFormat="1" applyFont="1" applyFill="1" applyBorder="1" applyAlignment="1">
      <alignment horizontal="right"/>
    </xf>
    <xf numFmtId="0" fontId="22" fillId="35" borderId="40" xfId="1" applyFont="1" applyFill="1" applyBorder="1"/>
    <xf numFmtId="0" fontId="20" fillId="35" borderId="0" xfId="1" applyFont="1" applyFill="1" applyBorder="1"/>
    <xf numFmtId="0" fontId="20" fillId="35" borderId="11" xfId="1" quotePrefix="1" applyFont="1" applyFill="1" applyBorder="1"/>
    <xf numFmtId="0" fontId="20" fillId="35" borderId="48" xfId="1" applyFont="1" applyFill="1" applyBorder="1"/>
    <xf numFmtId="0" fontId="20" fillId="35" borderId="11" xfId="1" applyFont="1" applyFill="1" applyBorder="1"/>
    <xf numFmtId="2" fontId="20" fillId="35" borderId="43" xfId="42" applyNumberFormat="1" applyFont="1" applyFill="1" applyBorder="1" applyAlignment="1">
      <alignment horizontal="right"/>
    </xf>
    <xf numFmtId="1" fontId="20" fillId="35" borderId="11" xfId="42" applyNumberFormat="1" applyFont="1" applyFill="1" applyBorder="1" applyAlignment="1">
      <alignment horizontal="right"/>
    </xf>
    <xf numFmtId="164" fontId="22" fillId="35" borderId="11" xfId="42" applyNumberFormat="1" applyFont="1" applyFill="1" applyBorder="1" applyAlignment="1">
      <alignment horizontal="right"/>
    </xf>
    <xf numFmtId="164" fontId="20" fillId="35" borderId="11" xfId="42" applyNumberFormat="1" applyFont="1" applyFill="1" applyBorder="1" applyAlignment="1">
      <alignment horizontal="right"/>
    </xf>
    <xf numFmtId="1" fontId="22" fillId="35" borderId="62" xfId="42" applyNumberFormat="1" applyFont="1" applyFill="1" applyBorder="1" applyAlignment="1">
      <alignment horizontal="right"/>
    </xf>
    <xf numFmtId="1" fontId="22" fillId="35" borderId="11" xfId="42" applyNumberFormat="1" applyFont="1" applyFill="1" applyBorder="1" applyAlignment="1">
      <alignment horizontal="right"/>
    </xf>
    <xf numFmtId="0" fontId="20" fillId="35" borderId="48" xfId="1" quotePrefix="1" applyFont="1" applyFill="1" applyBorder="1"/>
    <xf numFmtId="0" fontId="20" fillId="35" borderId="41" xfId="1" applyFont="1" applyFill="1" applyBorder="1"/>
    <xf numFmtId="0" fontId="20" fillId="35" borderId="19" xfId="1" applyFont="1" applyFill="1" applyBorder="1"/>
    <xf numFmtId="0" fontId="26" fillId="35" borderId="22" xfId="1" applyFont="1" applyFill="1" applyBorder="1"/>
    <xf numFmtId="2" fontId="26" fillId="35" borderId="53" xfId="1" applyNumberFormat="1" applyFont="1" applyFill="1" applyBorder="1"/>
    <xf numFmtId="164" fontId="22" fillId="35" borderId="35" xfId="42" applyNumberFormat="1" applyFont="1" applyFill="1" applyBorder="1" applyAlignment="1">
      <alignment horizontal="right"/>
    </xf>
    <xf numFmtId="164" fontId="22" fillId="35" borderId="30" xfId="42" applyNumberFormat="1" applyFont="1" applyFill="1" applyBorder="1" applyAlignment="1">
      <alignment horizontal="right"/>
    </xf>
    <xf numFmtId="164" fontId="22" fillId="35" borderId="59" xfId="42" applyNumberFormat="1" applyFont="1" applyFill="1" applyBorder="1" applyAlignment="1">
      <alignment horizontal="right"/>
    </xf>
    <xf numFmtId="0" fontId="19" fillId="30" borderId="0" xfId="0" applyFont="1" applyFill="1" applyBorder="1" applyAlignment="1">
      <alignment horizontal="right"/>
    </xf>
    <xf numFmtId="164" fontId="23" fillId="29" borderId="11" xfId="42" applyNumberFormat="1" applyFont="1" applyFill="1" applyBorder="1" applyAlignment="1">
      <alignment horizontal="right"/>
    </xf>
    <xf numFmtId="1" fontId="20" fillId="29" borderId="11" xfId="42" applyNumberFormat="1" applyFont="1" applyFill="1" applyBorder="1" applyAlignment="1">
      <alignment horizontal="right"/>
    </xf>
    <xf numFmtId="164" fontId="20" fillId="0" borderId="11" xfId="42" applyNumberFormat="1" applyFont="1" applyFill="1" applyBorder="1" applyAlignment="1">
      <alignment horizontal="right"/>
    </xf>
    <xf numFmtId="0" fontId="19" fillId="30" borderId="16" xfId="0" applyFont="1" applyFill="1" applyBorder="1" applyAlignment="1">
      <alignment horizontal="right"/>
    </xf>
    <xf numFmtId="0" fontId="19" fillId="30" borderId="19" xfId="0" applyFont="1" applyFill="1" applyBorder="1" applyAlignment="1">
      <alignment horizontal="right"/>
    </xf>
    <xf numFmtId="0" fontId="24" fillId="34" borderId="50" xfId="0" applyFont="1" applyFill="1" applyBorder="1" applyAlignment="1">
      <alignment horizontal="center" wrapText="1"/>
    </xf>
    <xf numFmtId="2" fontId="26" fillId="35" borderId="22" xfId="1" applyNumberFormat="1" applyFont="1" applyFill="1" applyBorder="1"/>
    <xf numFmtId="2" fontId="26" fillId="28" borderId="22" xfId="1" applyNumberFormat="1" applyFont="1" applyFill="1" applyBorder="1"/>
    <xf numFmtId="0" fontId="22" fillId="24" borderId="40" xfId="1" applyFont="1" applyFill="1" applyBorder="1"/>
    <xf numFmtId="0" fontId="22" fillId="24" borderId="0" xfId="1" applyFont="1" applyFill="1" applyBorder="1"/>
    <xf numFmtId="2" fontId="23" fillId="24" borderId="63" xfId="42" applyNumberFormat="1" applyFont="1" applyFill="1" applyBorder="1" applyAlignment="1">
      <alignment horizontal="right"/>
    </xf>
    <xf numFmtId="1" fontId="23" fillId="24" borderId="62" xfId="42" applyNumberFormat="1" applyFont="1" applyFill="1" applyBorder="1" applyAlignment="1">
      <alignment horizontal="right"/>
    </xf>
    <xf numFmtId="1" fontId="20" fillId="24" borderId="12" xfId="42" applyNumberFormat="1" applyFont="1" applyFill="1" applyBorder="1" applyAlignment="1">
      <alignment horizontal="right"/>
    </xf>
    <xf numFmtId="1" fontId="23" fillId="35" borderId="52" xfId="42" applyNumberFormat="1" applyFont="1" applyFill="1" applyBorder="1" applyAlignment="1">
      <alignment horizontal="right"/>
    </xf>
    <xf numFmtId="0" fontId="19" fillId="31" borderId="39" xfId="0" applyFont="1" applyFill="1" applyBorder="1" applyAlignment="1">
      <alignment horizontal="center" wrapText="1"/>
    </xf>
    <xf numFmtId="0" fontId="19" fillId="31" borderId="44" xfId="0" applyFont="1" applyFill="1" applyBorder="1" applyAlignment="1">
      <alignment horizontal="center" wrapText="1"/>
    </xf>
    <xf numFmtId="0" fontId="19" fillId="31" borderId="16" xfId="0" applyFont="1" applyFill="1" applyBorder="1" applyAlignment="1">
      <alignment horizontal="center" wrapText="1"/>
    </xf>
    <xf numFmtId="0" fontId="20" fillId="28" borderId="19" xfId="1" quotePrefix="1" applyFont="1" applyFill="1" applyBorder="1" applyAlignment="1">
      <alignment horizontal="center"/>
    </xf>
    <xf numFmtId="0" fontId="32" fillId="31" borderId="32" xfId="1" applyFont="1" applyFill="1" applyBorder="1" applyAlignment="1">
      <alignment horizontal="center"/>
    </xf>
    <xf numFmtId="0" fontId="32" fillId="31" borderId="13" xfId="1" applyFont="1" applyFill="1" applyBorder="1" applyAlignment="1">
      <alignment horizontal="center"/>
    </xf>
    <xf numFmtId="0" fontId="32" fillId="31" borderId="47" xfId="1" applyFont="1" applyFill="1" applyBorder="1" applyAlignment="1">
      <alignment horizontal="center"/>
    </xf>
    <xf numFmtId="2" fontId="32" fillId="31" borderId="32" xfId="1" applyNumberFormat="1" applyFont="1" applyFill="1" applyBorder="1" applyAlignment="1">
      <alignment horizontal="center"/>
    </xf>
    <xf numFmtId="2" fontId="32" fillId="31" borderId="13" xfId="1" applyNumberFormat="1" applyFont="1" applyFill="1" applyBorder="1" applyAlignment="1">
      <alignment horizontal="center"/>
    </xf>
    <xf numFmtId="2" fontId="32" fillId="31" borderId="47" xfId="1" applyNumberFormat="1" applyFont="1" applyFill="1" applyBorder="1" applyAlignment="1">
      <alignment horizontal="center"/>
    </xf>
    <xf numFmtId="0" fontId="19" fillId="31" borderId="32" xfId="0" applyFont="1" applyFill="1" applyBorder="1" applyAlignment="1">
      <alignment horizontal="center" wrapText="1"/>
    </xf>
    <xf numFmtId="0" fontId="19" fillId="31" borderId="47" xfId="0" applyFont="1" applyFill="1" applyBorder="1" applyAlignment="1">
      <alignment horizontal="center" wrapText="1"/>
    </xf>
    <xf numFmtId="0" fontId="19" fillId="31" borderId="32" xfId="0" applyFont="1" applyFill="1" applyBorder="1" applyAlignment="1">
      <alignment horizontal="center" vertical="center" wrapText="1"/>
    </xf>
    <xf numFmtId="0" fontId="19" fillId="31" borderId="47" xfId="0" applyFont="1" applyFill="1" applyBorder="1" applyAlignment="1">
      <alignment horizontal="center" vertical="center" wrapText="1"/>
    </xf>
    <xf numFmtId="2" fontId="32" fillId="31" borderId="16" xfId="1" applyNumberFormat="1" applyFont="1" applyFill="1" applyBorder="1" applyAlignment="1">
      <alignment horizontal="center"/>
    </xf>
    <xf numFmtId="2" fontId="32" fillId="31" borderId="44" xfId="1" applyNumberFormat="1" applyFont="1" applyFill="1" applyBorder="1" applyAlignment="1">
      <alignment horizontal="center"/>
    </xf>
    <xf numFmtId="0" fontId="32" fillId="31" borderId="39" xfId="1" applyFont="1" applyFill="1" applyBorder="1" applyAlignment="1">
      <alignment horizontal="center"/>
    </xf>
    <xf numFmtId="0" fontId="32" fillId="31" borderId="16" xfId="1" applyFont="1" applyFill="1" applyBorder="1" applyAlignment="1">
      <alignment horizontal="center"/>
    </xf>
    <xf numFmtId="0" fontId="32" fillId="31" borderId="44" xfId="1" applyFont="1" applyFill="1" applyBorder="1" applyAlignment="1">
      <alignment horizontal="center"/>
    </xf>
    <xf numFmtId="0" fontId="20" fillId="35" borderId="19" xfId="1" quotePrefix="1" applyFont="1" applyFill="1" applyBorder="1" applyAlignment="1">
      <alignment horizontal="center"/>
    </xf>
    <xf numFmtId="0" fontId="26" fillId="35" borderId="33" xfId="1" applyFont="1" applyFill="1" applyBorder="1"/>
    <xf numFmtId="1" fontId="26" fillId="35" borderId="52" xfId="42" applyNumberFormat="1" applyFont="1" applyFill="1" applyBorder="1" applyAlignment="1">
      <alignment horizontal="right"/>
    </xf>
    <xf numFmtId="0" fontId="26" fillId="28" borderId="33" xfId="1" applyFont="1" applyFill="1" applyBorder="1"/>
    <xf numFmtId="1" fontId="26" fillId="28" borderId="52" xfId="42" applyNumberFormat="1" applyFont="1" applyFill="1" applyBorder="1" applyAlignment="1">
      <alignment horizontal="right"/>
    </xf>
    <xf numFmtId="0" fontId="26" fillId="24" borderId="33" xfId="1" applyFont="1" applyFill="1" applyBorder="1"/>
    <xf numFmtId="2" fontId="26" fillId="24" borderId="52" xfId="42" applyNumberFormat="1" applyFont="1" applyFill="1" applyBorder="1" applyAlignment="1">
      <alignment horizontal="right"/>
    </xf>
    <xf numFmtId="1" fontId="26" fillId="24" borderId="33" xfId="42" applyNumberFormat="1" applyFont="1" applyFill="1" applyBorder="1" applyAlignment="1">
      <alignment horizontal="right"/>
    </xf>
    <xf numFmtId="1" fontId="26" fillId="24" borderId="61" xfId="42" applyNumberFormat="1" applyFont="1" applyFill="1" applyBorder="1" applyAlignment="1">
      <alignment horizontal="right"/>
    </xf>
    <xf numFmtId="2" fontId="26" fillId="24" borderId="33" xfId="42" applyNumberFormat="1" applyFont="1" applyFill="1" applyBorder="1" applyAlignment="1">
      <alignment horizontal="right"/>
    </xf>
    <xf numFmtId="0" fontId="26" fillId="27" borderId="33" xfId="1" applyFont="1" applyFill="1" applyBorder="1"/>
    <xf numFmtId="2" fontId="26" fillId="27" borderId="52" xfId="42" applyNumberFormat="1" applyFont="1" applyFill="1" applyBorder="1" applyAlignment="1">
      <alignment horizontal="right"/>
    </xf>
    <xf numFmtId="1" fontId="26" fillId="27" borderId="61" xfId="42" applyNumberFormat="1" applyFont="1" applyFill="1" applyBorder="1" applyAlignment="1">
      <alignment horizontal="right"/>
    </xf>
    <xf numFmtId="2" fontId="26" fillId="27" borderId="33" xfId="42" applyNumberFormat="1" applyFont="1" applyFill="1" applyBorder="1" applyAlignment="1">
      <alignment horizontal="right"/>
    </xf>
    <xf numFmtId="1" fontId="26" fillId="27" borderId="33" xfId="42" applyNumberFormat="1" applyFont="1" applyFill="1" applyBorder="1" applyAlignment="1">
      <alignment horizontal="right"/>
    </xf>
    <xf numFmtId="0" fontId="26" fillId="26" borderId="33" xfId="1" applyFont="1" applyFill="1" applyBorder="1"/>
    <xf numFmtId="2" fontId="26" fillId="26" borderId="52" xfId="42" applyNumberFormat="1" applyFont="1" applyFill="1" applyBorder="1" applyAlignment="1">
      <alignment horizontal="right"/>
    </xf>
    <xf numFmtId="1" fontId="26" fillId="26" borderId="61" xfId="42" applyNumberFormat="1" applyFont="1" applyFill="1" applyBorder="1" applyAlignment="1">
      <alignment horizontal="right"/>
    </xf>
    <xf numFmtId="1" fontId="26" fillId="26" borderId="33" xfId="42" applyNumberFormat="1" applyFont="1" applyFill="1" applyBorder="1" applyAlignment="1">
      <alignment horizontal="right"/>
    </xf>
  </cellXfs>
  <cellStyles count="46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Explanatory Text" xfId="28" xr:uid="{00000000-0005-0000-0000-00001A000000}"/>
    <cellStyle name="Good" xfId="29" xr:uid="{00000000-0005-0000-0000-00001B000000}"/>
    <cellStyle name="Heading 1" xfId="30" xr:uid="{00000000-0005-0000-0000-00001C000000}"/>
    <cellStyle name="Heading 2" xfId="31" xr:uid="{00000000-0005-0000-0000-00001D000000}"/>
    <cellStyle name="Heading 3" xfId="32" xr:uid="{00000000-0005-0000-0000-00001E000000}"/>
    <cellStyle name="Heading 4" xfId="33" xr:uid="{00000000-0005-0000-0000-00001F000000}"/>
    <cellStyle name="Check Cell" xfId="34" xr:uid="{00000000-0005-0000-0000-000020000000}"/>
    <cellStyle name="Input" xfId="35" xr:uid="{00000000-0005-0000-0000-000021000000}"/>
    <cellStyle name="Linked Cell" xfId="36" xr:uid="{00000000-0005-0000-0000-000022000000}"/>
    <cellStyle name="Neutral" xfId="37" xr:uid="{00000000-0005-0000-0000-000023000000}"/>
    <cellStyle name="Normální" xfId="0" builtinId="0"/>
    <cellStyle name="Normální 2" xfId="1" xr:uid="{00000000-0005-0000-0000-000025000000}"/>
    <cellStyle name="normální_2011" xfId="38" xr:uid="{00000000-0005-0000-0000-000026000000}"/>
    <cellStyle name="normální_List1" xfId="39" xr:uid="{00000000-0005-0000-0000-000027000000}"/>
    <cellStyle name="Note" xfId="40" xr:uid="{00000000-0005-0000-0000-000028000000}"/>
    <cellStyle name="Output" xfId="41" xr:uid="{00000000-0005-0000-0000-000029000000}"/>
    <cellStyle name="Procenta 2" xfId="42" xr:uid="{00000000-0005-0000-0000-00002A000000}"/>
    <cellStyle name="Title" xfId="43" xr:uid="{00000000-0005-0000-0000-00002B000000}"/>
    <cellStyle name="Total" xfId="44" xr:uid="{00000000-0005-0000-0000-00002C000000}"/>
    <cellStyle name="Warning Text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3"/>
  <sheetViews>
    <sheetView topLeftCell="F55" workbookViewId="0">
      <selection activeCell="S1" sqref="S1"/>
    </sheetView>
  </sheetViews>
  <sheetFormatPr defaultRowHeight="14.4" x14ac:dyDescent="0.3"/>
  <cols>
    <col min="2" max="2" width="1.33203125" customWidth="1"/>
    <col min="3" max="3" width="8.33203125" hidden="1" customWidth="1"/>
    <col min="4" max="4" width="9.109375" hidden="1" customWidth="1"/>
    <col min="5" max="5" width="21.44140625" customWidth="1"/>
    <col min="6" max="6" width="48" customWidth="1"/>
    <col min="7" max="7" width="16.33203125" customWidth="1"/>
    <col min="8" max="8" width="17.33203125" customWidth="1"/>
    <col min="9" max="9" width="15.88671875" customWidth="1"/>
    <col min="10" max="10" width="16.33203125" customWidth="1"/>
    <col min="11" max="11" width="14.44140625" customWidth="1"/>
    <col min="12" max="12" width="16.44140625" customWidth="1"/>
    <col min="13" max="13" width="11.6640625" style="176" customWidth="1"/>
    <col min="14" max="14" width="15.5546875" customWidth="1"/>
    <col min="15" max="15" width="18" customWidth="1"/>
    <col min="16" max="16" width="13.88671875" customWidth="1"/>
    <col min="17" max="17" width="10.109375" customWidth="1"/>
    <col min="18" max="18" width="16.5546875" style="209" customWidth="1"/>
    <col min="19" max="19" width="15" style="195" customWidth="1"/>
  </cols>
  <sheetData>
    <row r="1" spans="1:19" ht="15" thickBot="1" x14ac:dyDescent="0.35">
      <c r="A1" s="132" t="s">
        <v>160</v>
      </c>
      <c r="B1" s="133"/>
      <c r="C1" s="133"/>
      <c r="D1" s="133"/>
      <c r="E1" s="133"/>
      <c r="F1" s="134"/>
      <c r="G1" s="402" t="s">
        <v>128</v>
      </c>
      <c r="H1" s="403"/>
      <c r="I1" s="404"/>
      <c r="J1" s="405" t="s">
        <v>129</v>
      </c>
      <c r="K1" s="406"/>
      <c r="L1" s="407"/>
      <c r="M1" s="402" t="s">
        <v>130</v>
      </c>
      <c r="N1" s="403"/>
      <c r="O1" s="403"/>
      <c r="P1" s="404"/>
    </row>
    <row r="2" spans="1:19" ht="138.75" customHeight="1" thickBot="1" x14ac:dyDescent="0.35">
      <c r="A2" s="64"/>
      <c r="B2" s="1"/>
      <c r="C2" s="1"/>
      <c r="D2" s="1"/>
      <c r="E2" s="1" t="s">
        <v>123</v>
      </c>
      <c r="F2" s="2" t="s">
        <v>0</v>
      </c>
      <c r="G2" s="33" t="s">
        <v>56</v>
      </c>
      <c r="H2" s="33" t="s">
        <v>57</v>
      </c>
      <c r="I2" s="34" t="s">
        <v>1</v>
      </c>
      <c r="J2" s="58" t="s">
        <v>114</v>
      </c>
      <c r="K2" s="58" t="s">
        <v>115</v>
      </c>
      <c r="L2" s="34" t="s">
        <v>109</v>
      </c>
      <c r="M2" s="58" t="s">
        <v>127</v>
      </c>
      <c r="N2" s="58" t="s">
        <v>116</v>
      </c>
      <c r="O2" s="58" t="s">
        <v>117</v>
      </c>
      <c r="P2" s="34" t="s">
        <v>109</v>
      </c>
      <c r="R2" s="148" t="s">
        <v>136</v>
      </c>
      <c r="S2" s="148" t="s">
        <v>135</v>
      </c>
    </row>
    <row r="3" spans="1:19" x14ac:dyDescent="0.3">
      <c r="A3" s="65" t="s">
        <v>32</v>
      </c>
      <c r="B3" s="3"/>
      <c r="C3" s="3"/>
      <c r="D3" s="3"/>
      <c r="E3" s="4"/>
      <c r="F3" s="5"/>
      <c r="G3" s="24">
        <v>49</v>
      </c>
      <c r="H3" s="24">
        <v>908</v>
      </c>
      <c r="I3" s="48">
        <f t="shared" ref="I3:I12" si="0">IF(H3=0,0,G3/H3)</f>
        <v>5.3964757709251104E-2</v>
      </c>
      <c r="J3" s="78">
        <v>39.92</v>
      </c>
      <c r="K3" s="24">
        <v>505</v>
      </c>
      <c r="L3" s="55">
        <f t="shared" ref="L3:L12" si="1">IF(K3=0,0,J3/K3)</f>
        <v>7.904950495049505E-2</v>
      </c>
      <c r="M3" s="177">
        <v>14</v>
      </c>
      <c r="N3" s="91">
        <v>13.38</v>
      </c>
      <c r="O3" s="152">
        <v>41</v>
      </c>
      <c r="P3" s="48">
        <f t="shared" ref="P3:P12" si="2">IF(O3=0,0,N3/O3)</f>
        <v>0.32634146341463416</v>
      </c>
      <c r="R3" s="187">
        <f>IF((K3+O3)&gt;0,(J3+N3)/(K3+O3),"")</f>
        <v>9.7619047619047633E-2</v>
      </c>
      <c r="S3" s="188">
        <f>IF((K3+O3)&gt;0,(G3+M3)/(K3+O3),"")</f>
        <v>0.11538461538461539</v>
      </c>
    </row>
    <row r="4" spans="1:19" x14ac:dyDescent="0.3">
      <c r="A4" s="66"/>
      <c r="B4" s="6"/>
      <c r="C4" s="6"/>
      <c r="D4" s="6"/>
      <c r="E4" s="7" t="s">
        <v>2</v>
      </c>
      <c r="F4" s="7" t="s">
        <v>3</v>
      </c>
      <c r="G4" s="8">
        <v>5</v>
      </c>
      <c r="H4" s="8">
        <v>136</v>
      </c>
      <c r="I4" s="48">
        <f t="shared" si="0"/>
        <v>3.6764705882352942E-2</v>
      </c>
      <c r="J4" s="84">
        <v>3.9039999999999999</v>
      </c>
      <c r="K4" s="8">
        <v>46</v>
      </c>
      <c r="L4" s="55">
        <f t="shared" si="1"/>
        <v>8.4869565217391307E-2</v>
      </c>
      <c r="M4" s="173"/>
      <c r="N4" s="84"/>
      <c r="O4" s="108">
        <v>7</v>
      </c>
      <c r="P4" s="48">
        <f t="shared" si="2"/>
        <v>0</v>
      </c>
      <c r="R4" s="149">
        <f t="shared" ref="R4:R12" si="3">IF((K4+O4)&gt;0,(J4+N4)/(K4+O4),"")</f>
        <v>7.366037735849057E-2</v>
      </c>
      <c r="S4" s="149">
        <f>IF((K4+O4)&gt;0,(G4+M4)/(K4+O4),"")</f>
        <v>9.4339622641509441E-2</v>
      </c>
    </row>
    <row r="5" spans="1:19" x14ac:dyDescent="0.3">
      <c r="A5" s="66"/>
      <c r="B5" s="6"/>
      <c r="C5" s="6"/>
      <c r="D5" s="6"/>
      <c r="E5" s="7" t="s">
        <v>4</v>
      </c>
      <c r="F5" s="7" t="s">
        <v>3</v>
      </c>
      <c r="G5" s="8">
        <v>8</v>
      </c>
      <c r="H5" s="8">
        <v>80</v>
      </c>
      <c r="I5" s="48">
        <f t="shared" si="0"/>
        <v>0.1</v>
      </c>
      <c r="J5" s="84">
        <v>7.3319999999999999</v>
      </c>
      <c r="K5" s="8">
        <v>71</v>
      </c>
      <c r="L5" s="55">
        <f t="shared" si="1"/>
        <v>0.10326760563380281</v>
      </c>
      <c r="M5" s="173">
        <v>1</v>
      </c>
      <c r="N5" s="84">
        <v>1.8280000000000001</v>
      </c>
      <c r="O5" s="108"/>
      <c r="P5" s="48">
        <f t="shared" si="2"/>
        <v>0</v>
      </c>
      <c r="R5" s="147">
        <f t="shared" si="3"/>
        <v>0.12901408450704224</v>
      </c>
      <c r="S5" s="147">
        <f t="shared" ref="S5:S12" si="4">IF((K5+O5)&gt;0,(G5+M5)/(K5+O5),"")</f>
        <v>0.12676056338028169</v>
      </c>
    </row>
    <row r="6" spans="1:19" x14ac:dyDescent="0.3">
      <c r="A6" s="66"/>
      <c r="B6" s="6"/>
      <c r="C6" s="6"/>
      <c r="D6" s="6"/>
      <c r="E6" s="7" t="s">
        <v>5</v>
      </c>
      <c r="F6" s="7" t="s">
        <v>6</v>
      </c>
      <c r="G6" s="8">
        <v>9</v>
      </c>
      <c r="H6" s="8">
        <v>330</v>
      </c>
      <c r="I6" s="48">
        <f t="shared" si="0"/>
        <v>2.7272727272727271E-2</v>
      </c>
      <c r="J6" s="84">
        <v>7.2539999999999996</v>
      </c>
      <c r="K6" s="8">
        <v>93</v>
      </c>
      <c r="L6" s="55">
        <f t="shared" si="1"/>
        <v>7.8E-2</v>
      </c>
      <c r="M6" s="173">
        <v>7</v>
      </c>
      <c r="N6" s="84">
        <v>6.0890000000000004</v>
      </c>
      <c r="O6" s="108">
        <v>16</v>
      </c>
      <c r="P6" s="48">
        <f t="shared" si="2"/>
        <v>0.38056250000000003</v>
      </c>
      <c r="R6" s="149">
        <f t="shared" si="3"/>
        <v>0.12241284403669725</v>
      </c>
      <c r="S6" s="149">
        <f t="shared" si="4"/>
        <v>0.14678899082568808</v>
      </c>
    </row>
    <row r="7" spans="1:19" x14ac:dyDescent="0.3">
      <c r="A7" s="66"/>
      <c r="B7" s="6"/>
      <c r="C7" s="6"/>
      <c r="D7" s="6"/>
      <c r="E7" s="7" t="s">
        <v>7</v>
      </c>
      <c r="F7" s="7" t="s">
        <v>6</v>
      </c>
      <c r="G7" s="8">
        <v>18</v>
      </c>
      <c r="H7" s="8">
        <v>231</v>
      </c>
      <c r="I7" s="48">
        <f t="shared" si="0"/>
        <v>7.792207792207792E-2</v>
      </c>
      <c r="J7" s="84">
        <v>13.752000000000001</v>
      </c>
      <c r="K7" s="8">
        <v>224</v>
      </c>
      <c r="L7" s="55">
        <f t="shared" si="1"/>
        <v>6.1392857142857145E-2</v>
      </c>
      <c r="M7" s="173">
        <v>2</v>
      </c>
      <c r="N7" s="84">
        <v>2.113</v>
      </c>
      <c r="O7" s="108">
        <v>7</v>
      </c>
      <c r="P7" s="48">
        <f t="shared" si="2"/>
        <v>0.30185714285714288</v>
      </c>
      <c r="R7" s="147">
        <f t="shared" si="3"/>
        <v>6.8679653679653674E-2</v>
      </c>
      <c r="S7" s="147">
        <f t="shared" si="4"/>
        <v>8.6580086580086577E-2</v>
      </c>
    </row>
    <row r="8" spans="1:19" x14ac:dyDescent="0.3">
      <c r="A8" s="66"/>
      <c r="B8" s="6"/>
      <c r="C8" s="6"/>
      <c r="D8" s="6"/>
      <c r="E8" s="7" t="s">
        <v>33</v>
      </c>
      <c r="F8" s="7" t="s">
        <v>6</v>
      </c>
      <c r="G8" s="8"/>
      <c r="H8" s="8">
        <v>5</v>
      </c>
      <c r="I8" s="48">
        <f t="shared" si="0"/>
        <v>0</v>
      </c>
      <c r="J8" s="84"/>
      <c r="K8" s="8">
        <v>5</v>
      </c>
      <c r="L8" s="55">
        <f t="shared" si="1"/>
        <v>0</v>
      </c>
      <c r="M8" s="173"/>
      <c r="N8" s="84"/>
      <c r="O8" s="108">
        <v>2</v>
      </c>
      <c r="P8" s="48">
        <f t="shared" si="2"/>
        <v>0</v>
      </c>
      <c r="R8" s="147">
        <f t="shared" si="3"/>
        <v>0</v>
      </c>
      <c r="S8" s="147">
        <f t="shared" si="4"/>
        <v>0</v>
      </c>
    </row>
    <row r="9" spans="1:19" x14ac:dyDescent="0.3">
      <c r="A9" s="66"/>
      <c r="B9" s="6"/>
      <c r="C9" s="6"/>
      <c r="D9" s="6"/>
      <c r="E9" s="7" t="s">
        <v>9</v>
      </c>
      <c r="F9" s="7" t="s">
        <v>10</v>
      </c>
      <c r="G9" s="8">
        <v>5</v>
      </c>
      <c r="H9" s="8">
        <v>95</v>
      </c>
      <c r="I9" s="48">
        <f t="shared" si="0"/>
        <v>5.2631578947368418E-2</v>
      </c>
      <c r="J9" s="84">
        <v>4.2530000000000001</v>
      </c>
      <c r="K9" s="8">
        <v>49</v>
      </c>
      <c r="L9" s="55">
        <f t="shared" si="1"/>
        <v>8.6795918367346944E-2</v>
      </c>
      <c r="M9" s="173">
        <v>4</v>
      </c>
      <c r="N9" s="84">
        <v>3.3540000000000001</v>
      </c>
      <c r="O9" s="108">
        <v>7</v>
      </c>
      <c r="P9" s="48">
        <f t="shared" si="2"/>
        <v>0.47914285714285715</v>
      </c>
      <c r="R9" s="149">
        <f t="shared" si="3"/>
        <v>0.13583928571428572</v>
      </c>
      <c r="S9" s="149">
        <f t="shared" si="4"/>
        <v>0.16071428571428573</v>
      </c>
    </row>
    <row r="10" spans="1:19" x14ac:dyDescent="0.3">
      <c r="A10" s="66"/>
      <c r="B10" s="6"/>
      <c r="C10" s="6"/>
      <c r="D10" s="6"/>
      <c r="E10" s="8" t="s">
        <v>87</v>
      </c>
      <c r="F10" s="8" t="s">
        <v>8</v>
      </c>
      <c r="G10" s="8">
        <v>4</v>
      </c>
      <c r="H10" s="8">
        <v>25</v>
      </c>
      <c r="I10" s="48">
        <f t="shared" si="0"/>
        <v>0.16</v>
      </c>
      <c r="J10" s="84">
        <v>3.4220000000000002</v>
      </c>
      <c r="K10" s="8">
        <v>11</v>
      </c>
      <c r="L10" s="55">
        <f t="shared" si="1"/>
        <v>0.31109090909090908</v>
      </c>
      <c r="M10" s="173"/>
      <c r="N10" s="84"/>
      <c r="O10" s="108">
        <v>1</v>
      </c>
      <c r="P10" s="48">
        <f t="shared" si="2"/>
        <v>0</v>
      </c>
      <c r="R10" s="149">
        <f t="shared" si="3"/>
        <v>0.28516666666666668</v>
      </c>
      <c r="S10" s="149">
        <f t="shared" si="4"/>
        <v>0.33333333333333331</v>
      </c>
    </row>
    <row r="11" spans="1:19" x14ac:dyDescent="0.3">
      <c r="A11" s="66"/>
      <c r="B11" s="6"/>
      <c r="C11" s="6"/>
      <c r="D11" s="6"/>
      <c r="E11" s="8" t="s">
        <v>88</v>
      </c>
      <c r="F11" s="8" t="s">
        <v>8</v>
      </c>
      <c r="G11" s="8"/>
      <c r="H11" s="8">
        <v>6</v>
      </c>
      <c r="I11" s="48">
        <f t="shared" si="0"/>
        <v>0</v>
      </c>
      <c r="J11" s="84"/>
      <c r="K11" s="8">
        <v>6</v>
      </c>
      <c r="L11" s="55">
        <f t="shared" si="1"/>
        <v>0</v>
      </c>
      <c r="M11" s="173"/>
      <c r="N11" s="84"/>
      <c r="O11" s="108">
        <v>1</v>
      </c>
      <c r="P11" s="48">
        <f t="shared" si="2"/>
        <v>0</v>
      </c>
      <c r="R11" s="147">
        <f t="shared" si="3"/>
        <v>0</v>
      </c>
      <c r="S11" s="147">
        <f t="shared" si="4"/>
        <v>0</v>
      </c>
    </row>
    <row r="12" spans="1:19" ht="15" thickBot="1" x14ac:dyDescent="0.35">
      <c r="A12" s="67"/>
      <c r="B12" s="9"/>
      <c r="C12" s="9"/>
      <c r="D12" s="9"/>
      <c r="E12" s="9"/>
      <c r="F12" s="10"/>
      <c r="G12" s="31">
        <f>SUM(G4:G11)</f>
        <v>49</v>
      </c>
      <c r="H12" s="31">
        <v>908</v>
      </c>
      <c r="I12" s="48">
        <f t="shared" si="0"/>
        <v>5.3964757709251104E-2</v>
      </c>
      <c r="J12" s="62">
        <f>SUM(J4:J11)</f>
        <v>39.917000000000002</v>
      </c>
      <c r="K12" s="94">
        <f>SUM(K4:K11)</f>
        <v>505</v>
      </c>
      <c r="L12" s="83">
        <f t="shared" si="1"/>
        <v>7.9043564356435642E-2</v>
      </c>
      <c r="M12" s="178">
        <f>SUM(M4:M11)</f>
        <v>14</v>
      </c>
      <c r="N12" s="62">
        <f>SUM(N4:N11)</f>
        <v>13.384</v>
      </c>
      <c r="O12" s="127">
        <f>SUM(O4:O11)</f>
        <v>41</v>
      </c>
      <c r="P12" s="114">
        <f t="shared" si="2"/>
        <v>0.32643902439024391</v>
      </c>
      <c r="R12" s="187">
        <f t="shared" si="3"/>
        <v>9.762087912087912E-2</v>
      </c>
      <c r="S12" s="188">
        <f t="shared" si="4"/>
        <v>0.11538461538461539</v>
      </c>
    </row>
    <row r="13" spans="1:19" ht="146.25" customHeight="1" thickBot="1" x14ac:dyDescent="0.35">
      <c r="A13" s="64"/>
      <c r="B13" s="1"/>
      <c r="C13" s="1"/>
      <c r="D13" s="1"/>
      <c r="E13" s="1" t="s">
        <v>123</v>
      </c>
      <c r="F13" s="2" t="s">
        <v>0</v>
      </c>
      <c r="G13" s="33" t="s">
        <v>56</v>
      </c>
      <c r="H13" s="33" t="s">
        <v>57</v>
      </c>
      <c r="I13" s="34" t="s">
        <v>1</v>
      </c>
      <c r="J13" s="58" t="s">
        <v>114</v>
      </c>
      <c r="K13" s="58" t="s">
        <v>115</v>
      </c>
      <c r="L13" s="34" t="s">
        <v>109</v>
      </c>
      <c r="M13" s="58" t="s">
        <v>127</v>
      </c>
      <c r="N13" s="58" t="s">
        <v>116</v>
      </c>
      <c r="O13" s="58" t="s">
        <v>117</v>
      </c>
      <c r="P13" s="34" t="s">
        <v>109</v>
      </c>
    </row>
    <row r="14" spans="1:19" x14ac:dyDescent="0.3">
      <c r="A14" s="68" t="s">
        <v>34</v>
      </c>
      <c r="B14" s="11"/>
      <c r="C14" s="11"/>
      <c r="D14" s="11"/>
      <c r="E14" s="11"/>
      <c r="F14" s="11"/>
      <c r="G14" s="25">
        <v>8</v>
      </c>
      <c r="H14" s="25">
        <v>374</v>
      </c>
      <c r="I14" s="49">
        <f t="shared" ref="I14:I21" si="5">IF(H14=0,0,G14/H14)</f>
        <v>2.1390374331550801E-2</v>
      </c>
      <c r="J14" s="95">
        <v>6.83</v>
      </c>
      <c r="K14" s="25">
        <v>332</v>
      </c>
      <c r="L14" s="49">
        <f t="shared" ref="L14:L21" si="6">IF(K14=0,0,J14/K14)</f>
        <v>2.0572289156626507E-2</v>
      </c>
      <c r="M14" s="179">
        <v>6</v>
      </c>
      <c r="N14" s="92">
        <v>4.0199999999999996</v>
      </c>
      <c r="O14" s="111">
        <v>64</v>
      </c>
      <c r="P14" s="49">
        <f t="shared" ref="P14:P21" si="7">IF(O14=0,0,N14/O14)</f>
        <v>6.2812499999999993E-2</v>
      </c>
      <c r="R14" s="187">
        <f t="shared" ref="R14:R21" si="8">IF((K14+O14)&gt;0,(J14+N14)/(K14+O14),"")</f>
        <v>2.7398989898989898E-2</v>
      </c>
      <c r="S14" s="188">
        <f t="shared" ref="S14:S21" si="9">IF((K14+O14)&gt;0,(G14+M14)/(K14+O14),"")</f>
        <v>3.5353535353535352E-2</v>
      </c>
    </row>
    <row r="15" spans="1:19" x14ac:dyDescent="0.3">
      <c r="A15" s="69"/>
      <c r="B15" s="11"/>
      <c r="C15" s="11"/>
      <c r="D15" s="11"/>
      <c r="E15" s="12" t="s">
        <v>35</v>
      </c>
      <c r="F15" s="12" t="s">
        <v>36</v>
      </c>
      <c r="G15" s="13"/>
      <c r="H15" s="13">
        <v>69</v>
      </c>
      <c r="I15" s="49">
        <f t="shared" si="5"/>
        <v>0</v>
      </c>
      <c r="J15" s="96"/>
      <c r="K15" s="13">
        <v>69</v>
      </c>
      <c r="L15" s="49">
        <f t="shared" si="6"/>
        <v>0</v>
      </c>
      <c r="M15" s="174">
        <v>1</v>
      </c>
      <c r="N15" s="85">
        <v>0.58799999999999997</v>
      </c>
      <c r="O15" s="110">
        <v>27</v>
      </c>
      <c r="P15" s="49">
        <f t="shared" si="7"/>
        <v>2.1777777777777778E-2</v>
      </c>
      <c r="R15" s="149">
        <f t="shared" si="8"/>
        <v>6.1249999999999994E-3</v>
      </c>
      <c r="S15" s="149">
        <f t="shared" si="9"/>
        <v>1.0416666666666666E-2</v>
      </c>
    </row>
    <row r="16" spans="1:19" x14ac:dyDescent="0.3">
      <c r="A16" s="69"/>
      <c r="B16" s="11"/>
      <c r="C16" s="11"/>
      <c r="D16" s="11"/>
      <c r="E16" s="12" t="s">
        <v>11</v>
      </c>
      <c r="F16" s="12" t="s">
        <v>12</v>
      </c>
      <c r="G16" s="13">
        <v>2</v>
      </c>
      <c r="H16" s="13">
        <v>162</v>
      </c>
      <c r="I16" s="49">
        <f t="shared" si="5"/>
        <v>1.2345679012345678E-2</v>
      </c>
      <c r="J16" s="96">
        <v>1.8480000000000001</v>
      </c>
      <c r="K16" s="13">
        <v>143</v>
      </c>
      <c r="L16" s="49">
        <f t="shared" si="6"/>
        <v>1.2923076923076924E-2</v>
      </c>
      <c r="M16" s="174"/>
      <c r="N16" s="85"/>
      <c r="O16" s="110">
        <v>20</v>
      </c>
      <c r="P16" s="49">
        <f t="shared" si="7"/>
        <v>0</v>
      </c>
      <c r="R16" s="149">
        <f t="shared" si="8"/>
        <v>1.1337423312883435E-2</v>
      </c>
      <c r="S16" s="149">
        <f t="shared" si="9"/>
        <v>1.2269938650306749E-2</v>
      </c>
    </row>
    <row r="17" spans="1:19" x14ac:dyDescent="0.3">
      <c r="A17" s="69"/>
      <c r="B17" s="11"/>
      <c r="C17" s="11"/>
      <c r="D17" s="11"/>
      <c r="E17" s="12" t="s">
        <v>13</v>
      </c>
      <c r="F17" s="12" t="s">
        <v>14</v>
      </c>
      <c r="G17" s="13">
        <v>4</v>
      </c>
      <c r="H17" s="13">
        <v>26</v>
      </c>
      <c r="I17" s="49">
        <f t="shared" si="5"/>
        <v>0.15384615384615385</v>
      </c>
      <c r="J17" s="96">
        <v>3.4740000000000002</v>
      </c>
      <c r="K17" s="13">
        <v>26</v>
      </c>
      <c r="L17" s="49">
        <f t="shared" si="6"/>
        <v>0.13361538461538464</v>
      </c>
      <c r="M17" s="174">
        <v>2</v>
      </c>
      <c r="N17" s="85">
        <v>1.534</v>
      </c>
      <c r="O17" s="110">
        <v>5</v>
      </c>
      <c r="P17" s="49">
        <f t="shared" si="7"/>
        <v>0.30680000000000002</v>
      </c>
      <c r="R17" s="147">
        <f t="shared" si="8"/>
        <v>0.16154838709677419</v>
      </c>
      <c r="S17" s="147">
        <f t="shared" si="9"/>
        <v>0.19354838709677419</v>
      </c>
    </row>
    <row r="18" spans="1:19" x14ac:dyDescent="0.3">
      <c r="A18" s="69"/>
      <c r="B18" s="11"/>
      <c r="C18" s="11"/>
      <c r="D18" s="11"/>
      <c r="E18" s="12" t="s">
        <v>15</v>
      </c>
      <c r="F18" s="12" t="s">
        <v>16</v>
      </c>
      <c r="G18" s="13">
        <v>1</v>
      </c>
      <c r="H18" s="13">
        <v>65</v>
      </c>
      <c r="I18" s="49">
        <f t="shared" si="5"/>
        <v>1.5384615384615385E-2</v>
      </c>
      <c r="J18" s="96">
        <v>0.58499999999999996</v>
      </c>
      <c r="K18" s="13">
        <v>63</v>
      </c>
      <c r="L18" s="49">
        <f t="shared" si="6"/>
        <v>9.2857142857142843E-3</v>
      </c>
      <c r="M18" s="174">
        <v>1</v>
      </c>
      <c r="N18" s="85">
        <v>0.65100000000000002</v>
      </c>
      <c r="O18" s="110">
        <v>7</v>
      </c>
      <c r="P18" s="49">
        <f t="shared" si="7"/>
        <v>9.2999999999999999E-2</v>
      </c>
      <c r="R18" s="149">
        <f t="shared" si="8"/>
        <v>1.7657142857142857E-2</v>
      </c>
      <c r="S18" s="149">
        <f t="shared" si="9"/>
        <v>2.8571428571428571E-2</v>
      </c>
    </row>
    <row r="19" spans="1:19" x14ac:dyDescent="0.3">
      <c r="A19" s="69"/>
      <c r="B19" s="11"/>
      <c r="C19" s="11"/>
      <c r="D19" s="11"/>
      <c r="E19" s="13" t="s">
        <v>89</v>
      </c>
      <c r="F19" s="13" t="s">
        <v>64</v>
      </c>
      <c r="G19" s="13"/>
      <c r="H19" s="13">
        <v>35</v>
      </c>
      <c r="I19" s="49">
        <f t="shared" si="5"/>
        <v>0</v>
      </c>
      <c r="J19" s="96"/>
      <c r="K19" s="13">
        <v>14</v>
      </c>
      <c r="L19" s="49">
        <f t="shared" si="6"/>
        <v>0</v>
      </c>
      <c r="M19" s="174">
        <v>2</v>
      </c>
      <c r="N19" s="85">
        <v>1.2490000000000001</v>
      </c>
      <c r="O19" s="110">
        <v>2</v>
      </c>
      <c r="P19" s="49">
        <f t="shared" si="7"/>
        <v>0.62450000000000006</v>
      </c>
      <c r="R19" s="149">
        <f t="shared" si="8"/>
        <v>7.8062500000000007E-2</v>
      </c>
      <c r="S19" s="149">
        <f t="shared" si="9"/>
        <v>0.125</v>
      </c>
    </row>
    <row r="20" spans="1:19" x14ac:dyDescent="0.3">
      <c r="A20" s="69"/>
      <c r="B20" s="11"/>
      <c r="C20" s="11"/>
      <c r="D20" s="11"/>
      <c r="E20" s="13" t="s">
        <v>90</v>
      </c>
      <c r="F20" s="13" t="s">
        <v>64</v>
      </c>
      <c r="G20" s="13">
        <v>1</v>
      </c>
      <c r="H20" s="13">
        <v>17</v>
      </c>
      <c r="I20" s="49">
        <f t="shared" si="5"/>
        <v>5.8823529411764705E-2</v>
      </c>
      <c r="J20" s="96">
        <v>0.91800000000000004</v>
      </c>
      <c r="K20" s="13">
        <v>17</v>
      </c>
      <c r="L20" s="49">
        <f t="shared" si="6"/>
        <v>5.3999999999999999E-2</v>
      </c>
      <c r="M20" s="174"/>
      <c r="N20" s="85"/>
      <c r="O20" s="110">
        <v>3</v>
      </c>
      <c r="P20" s="49">
        <f t="shared" si="7"/>
        <v>0</v>
      </c>
      <c r="R20" s="147">
        <f t="shared" si="8"/>
        <v>4.5900000000000003E-2</v>
      </c>
      <c r="S20" s="147">
        <f t="shared" si="9"/>
        <v>0.05</v>
      </c>
    </row>
    <row r="21" spans="1:19" ht="15" thickBot="1" x14ac:dyDescent="0.35">
      <c r="A21" s="70"/>
      <c r="B21" s="14"/>
      <c r="C21" s="14"/>
      <c r="D21" s="14"/>
      <c r="E21" s="14"/>
      <c r="F21" s="15"/>
      <c r="G21" s="30">
        <f>SUM(G15:G20)</f>
        <v>8</v>
      </c>
      <c r="H21" s="30">
        <v>374</v>
      </c>
      <c r="I21" s="49">
        <f t="shared" si="5"/>
        <v>2.1390374331550801E-2</v>
      </c>
      <c r="J21" s="88">
        <f>SUM(J15:J20)</f>
        <v>6.8250000000000002</v>
      </c>
      <c r="K21" s="87">
        <f>SUM(K15:K20)</f>
        <v>332</v>
      </c>
      <c r="L21" s="49">
        <f t="shared" si="6"/>
        <v>2.055722891566265E-2</v>
      </c>
      <c r="M21" s="180">
        <f>SUM(M15:M20)</f>
        <v>6</v>
      </c>
      <c r="N21" s="88">
        <f>SUM(N15:N20)</f>
        <v>4.0220000000000002</v>
      </c>
      <c r="O21" s="112">
        <f>SUM(O15:O20)</f>
        <v>64</v>
      </c>
      <c r="P21" s="49">
        <f t="shared" si="7"/>
        <v>6.2843750000000004E-2</v>
      </c>
      <c r="R21" s="187">
        <f t="shared" si="8"/>
        <v>2.7391414141414144E-2</v>
      </c>
      <c r="S21" s="188">
        <f t="shared" si="9"/>
        <v>3.5353535353535352E-2</v>
      </c>
    </row>
    <row r="22" spans="1:19" ht="126.75" customHeight="1" thickBot="1" x14ac:dyDescent="0.35">
      <c r="A22" s="64"/>
      <c r="B22" s="1"/>
      <c r="C22" s="1"/>
      <c r="D22" s="1"/>
      <c r="E22" s="1" t="s">
        <v>123</v>
      </c>
      <c r="F22" s="2" t="s">
        <v>0</v>
      </c>
      <c r="G22" s="33" t="s">
        <v>56</v>
      </c>
      <c r="H22" s="33" t="s">
        <v>57</v>
      </c>
      <c r="I22" s="34" t="s">
        <v>1</v>
      </c>
      <c r="J22" s="58" t="s">
        <v>114</v>
      </c>
      <c r="K22" s="58" t="s">
        <v>115</v>
      </c>
      <c r="L22" s="34" t="s">
        <v>109</v>
      </c>
      <c r="M22" s="58" t="s">
        <v>127</v>
      </c>
      <c r="N22" s="58" t="s">
        <v>116</v>
      </c>
      <c r="O22" s="58" t="s">
        <v>117</v>
      </c>
      <c r="P22" s="34" t="s">
        <v>109</v>
      </c>
    </row>
    <row r="23" spans="1:19" x14ac:dyDescent="0.3">
      <c r="A23" s="71" t="s">
        <v>37</v>
      </c>
      <c r="B23" s="16"/>
      <c r="C23" s="16"/>
      <c r="D23" s="16"/>
      <c r="E23" s="17"/>
      <c r="F23" s="17"/>
      <c r="G23" s="28">
        <v>39</v>
      </c>
      <c r="H23" s="28">
        <v>498</v>
      </c>
      <c r="I23" s="50">
        <f t="shared" ref="I23:I51" si="10">IF(H23=0,0,G23/H23)</f>
        <v>7.8313253012048195E-2</v>
      </c>
      <c r="J23" s="99">
        <v>35.35</v>
      </c>
      <c r="K23" s="98">
        <v>369</v>
      </c>
      <c r="L23" s="50">
        <f t="shared" ref="L23:L42" si="11">IF(K23=0,0,J23/K23)</f>
        <v>9.5799457994579951E-2</v>
      </c>
      <c r="M23" s="164">
        <v>8</v>
      </c>
      <c r="N23" s="126">
        <v>6.81</v>
      </c>
      <c r="O23" s="160">
        <v>79</v>
      </c>
      <c r="P23" s="50">
        <f t="shared" ref="P23:P51" si="12">IF(O23=0,0,N23/O23)</f>
        <v>8.6202531645569611E-2</v>
      </c>
      <c r="R23" s="187">
        <f t="shared" ref="R23:R51" si="13">IF((K23+O23)&gt;0,(J23+N23)/(K23+O23),"")</f>
        <v>9.4107142857142861E-2</v>
      </c>
      <c r="S23" s="188">
        <f t="shared" ref="S23:S51" si="14">IF((K23+O23)&gt;0,(G23+M23)/(K23+O23),"")</f>
        <v>0.10491071428571429</v>
      </c>
    </row>
    <row r="24" spans="1:19" x14ac:dyDescent="0.3">
      <c r="A24" s="72"/>
      <c r="B24" s="18"/>
      <c r="C24" s="18"/>
      <c r="D24" s="18"/>
      <c r="E24" s="19" t="s">
        <v>65</v>
      </c>
      <c r="F24" s="19" t="s">
        <v>86</v>
      </c>
      <c r="G24" s="20">
        <v>5</v>
      </c>
      <c r="H24" s="20">
        <v>23</v>
      </c>
      <c r="I24" s="50">
        <f t="shared" si="10"/>
        <v>0.21739130434782608</v>
      </c>
      <c r="J24" s="97">
        <v>4.83</v>
      </c>
      <c r="K24" s="100">
        <v>16</v>
      </c>
      <c r="L24" s="50">
        <f t="shared" si="11"/>
        <v>0.301875</v>
      </c>
      <c r="M24" s="165"/>
      <c r="N24" s="136"/>
      <c r="O24" s="140"/>
      <c r="P24" s="50">
        <f t="shared" si="12"/>
        <v>0</v>
      </c>
      <c r="R24" s="149">
        <f t="shared" si="13"/>
        <v>0.301875</v>
      </c>
      <c r="S24" s="149">
        <f t="shared" si="14"/>
        <v>0.3125</v>
      </c>
    </row>
    <row r="25" spans="1:19" x14ac:dyDescent="0.3">
      <c r="A25" s="72"/>
      <c r="B25" s="18"/>
      <c r="C25" s="18"/>
      <c r="D25" s="18"/>
      <c r="E25" s="19" t="s">
        <v>18</v>
      </c>
      <c r="F25" s="19" t="s">
        <v>38</v>
      </c>
      <c r="G25" s="20">
        <v>1</v>
      </c>
      <c r="H25" s="20">
        <v>2</v>
      </c>
      <c r="I25" s="50">
        <f t="shared" si="10"/>
        <v>0.5</v>
      </c>
      <c r="J25" s="97">
        <v>0.626</v>
      </c>
      <c r="K25" s="100">
        <v>1</v>
      </c>
      <c r="L25" s="50">
        <f t="shared" si="11"/>
        <v>0.626</v>
      </c>
      <c r="M25" s="165"/>
      <c r="N25" s="136"/>
      <c r="O25" s="140"/>
      <c r="P25" s="50">
        <f t="shared" si="12"/>
        <v>0</v>
      </c>
      <c r="R25" s="147">
        <f t="shared" si="13"/>
        <v>0.626</v>
      </c>
      <c r="S25" s="147">
        <f t="shared" si="14"/>
        <v>1</v>
      </c>
    </row>
    <row r="26" spans="1:19" x14ac:dyDescent="0.3">
      <c r="A26" s="72"/>
      <c r="B26" s="18"/>
      <c r="C26" s="18"/>
      <c r="D26" s="18"/>
      <c r="E26" s="19" t="s">
        <v>19</v>
      </c>
      <c r="F26" s="19" t="s">
        <v>20</v>
      </c>
      <c r="G26" s="20"/>
      <c r="H26" s="20">
        <v>15</v>
      </c>
      <c r="I26" s="50">
        <f t="shared" si="10"/>
        <v>0</v>
      </c>
      <c r="J26" s="97"/>
      <c r="K26" s="100">
        <v>8</v>
      </c>
      <c r="L26" s="50">
        <f t="shared" si="11"/>
        <v>0</v>
      </c>
      <c r="M26" s="165"/>
      <c r="N26" s="136"/>
      <c r="O26" s="140">
        <v>2</v>
      </c>
      <c r="P26" s="50">
        <f t="shared" si="12"/>
        <v>0</v>
      </c>
      <c r="R26" s="149">
        <f t="shared" si="13"/>
        <v>0</v>
      </c>
      <c r="S26" s="149">
        <f t="shared" si="14"/>
        <v>0</v>
      </c>
    </row>
    <row r="27" spans="1:19" x14ac:dyDescent="0.3">
      <c r="A27" s="72"/>
      <c r="B27" s="18"/>
      <c r="C27" s="18"/>
      <c r="D27" s="18"/>
      <c r="E27" s="19" t="s">
        <v>21</v>
      </c>
      <c r="F27" s="19" t="s">
        <v>20</v>
      </c>
      <c r="G27" s="20"/>
      <c r="H27" s="20">
        <v>6</v>
      </c>
      <c r="I27" s="50">
        <f t="shared" si="10"/>
        <v>0</v>
      </c>
      <c r="J27" s="97"/>
      <c r="K27" s="100">
        <v>3</v>
      </c>
      <c r="L27" s="50">
        <f t="shared" si="11"/>
        <v>0</v>
      </c>
      <c r="M27" s="165"/>
      <c r="N27" s="136"/>
      <c r="O27" s="140">
        <v>2</v>
      </c>
      <c r="P27" s="50">
        <f t="shared" si="12"/>
        <v>0</v>
      </c>
      <c r="R27" s="147">
        <f t="shared" si="13"/>
        <v>0</v>
      </c>
      <c r="S27" s="147">
        <f t="shared" si="14"/>
        <v>0</v>
      </c>
    </row>
    <row r="28" spans="1:19" x14ac:dyDescent="0.3">
      <c r="A28" s="72"/>
      <c r="B28" s="18"/>
      <c r="C28" s="18"/>
      <c r="D28" s="18"/>
      <c r="E28" s="19" t="s">
        <v>48</v>
      </c>
      <c r="F28" s="19" t="s">
        <v>49</v>
      </c>
      <c r="G28" s="20">
        <v>10</v>
      </c>
      <c r="H28" s="20">
        <v>76</v>
      </c>
      <c r="I28" s="50">
        <f t="shared" si="10"/>
        <v>0.13157894736842105</v>
      </c>
      <c r="J28" s="97">
        <v>8.8849999999999998</v>
      </c>
      <c r="K28" s="100">
        <v>69</v>
      </c>
      <c r="L28" s="50">
        <f t="shared" si="11"/>
        <v>0.12876811594202897</v>
      </c>
      <c r="M28" s="165"/>
      <c r="N28" s="136"/>
      <c r="O28" s="140"/>
      <c r="P28" s="50">
        <f t="shared" si="12"/>
        <v>0</v>
      </c>
      <c r="R28" s="149">
        <f t="shared" si="13"/>
        <v>0.12876811594202897</v>
      </c>
      <c r="S28" s="149">
        <f t="shared" si="14"/>
        <v>0.14492753623188406</v>
      </c>
    </row>
    <row r="29" spans="1:19" x14ac:dyDescent="0.3">
      <c r="A29" s="137"/>
      <c r="B29" s="37"/>
      <c r="C29" s="37"/>
      <c r="D29" s="37"/>
      <c r="E29" s="19" t="s">
        <v>53</v>
      </c>
      <c r="F29" s="19" t="s">
        <v>54</v>
      </c>
      <c r="G29" s="20"/>
      <c r="H29" s="20">
        <v>38</v>
      </c>
      <c r="I29" s="50">
        <f t="shared" si="10"/>
        <v>0</v>
      </c>
      <c r="J29" s="97"/>
      <c r="K29" s="100">
        <v>16</v>
      </c>
      <c r="L29" s="50">
        <f t="shared" si="11"/>
        <v>0</v>
      </c>
      <c r="M29" s="165"/>
      <c r="N29" s="136"/>
      <c r="O29" s="140">
        <v>2</v>
      </c>
      <c r="P29" s="50">
        <f t="shared" si="12"/>
        <v>0</v>
      </c>
      <c r="R29" s="149">
        <f t="shared" si="13"/>
        <v>0</v>
      </c>
      <c r="S29" s="149">
        <f t="shared" si="14"/>
        <v>0</v>
      </c>
    </row>
    <row r="30" spans="1:19" x14ac:dyDescent="0.3">
      <c r="A30" s="137"/>
      <c r="B30" s="37"/>
      <c r="C30" s="37"/>
      <c r="D30" s="37"/>
      <c r="E30" s="19" t="s">
        <v>39</v>
      </c>
      <c r="F30" s="19" t="s">
        <v>52</v>
      </c>
      <c r="G30" s="20">
        <v>2</v>
      </c>
      <c r="H30" s="20">
        <v>34</v>
      </c>
      <c r="I30" s="50">
        <f t="shared" si="10"/>
        <v>5.8823529411764705E-2</v>
      </c>
      <c r="J30" s="97">
        <v>2.105</v>
      </c>
      <c r="K30" s="100">
        <v>17</v>
      </c>
      <c r="L30" s="50">
        <f t="shared" si="11"/>
        <v>0.12382352941176471</v>
      </c>
      <c r="M30" s="165">
        <v>1</v>
      </c>
      <c r="N30" s="136">
        <v>0.65100000000000002</v>
      </c>
      <c r="O30" s="140">
        <v>5</v>
      </c>
      <c r="P30" s="50">
        <f t="shared" si="12"/>
        <v>0.13020000000000001</v>
      </c>
      <c r="R30" s="149">
        <f t="shared" si="13"/>
        <v>0.12527272727272729</v>
      </c>
      <c r="S30" s="149">
        <f t="shared" si="14"/>
        <v>0.13636363636363635</v>
      </c>
    </row>
    <row r="31" spans="1:19" x14ac:dyDescent="0.3">
      <c r="A31" s="137"/>
      <c r="B31" s="37"/>
      <c r="C31" s="37"/>
      <c r="D31" s="37"/>
      <c r="E31" s="19" t="s">
        <v>25</v>
      </c>
      <c r="F31" s="19" t="s">
        <v>26</v>
      </c>
      <c r="G31" s="20"/>
      <c r="H31" s="20">
        <v>7</v>
      </c>
      <c r="I31" s="50">
        <f t="shared" si="10"/>
        <v>0</v>
      </c>
      <c r="J31" s="97"/>
      <c r="K31" s="100">
        <v>3</v>
      </c>
      <c r="L31" s="50">
        <f t="shared" si="11"/>
        <v>0</v>
      </c>
      <c r="M31" s="165"/>
      <c r="N31" s="136"/>
      <c r="O31" s="140"/>
      <c r="P31" s="50">
        <f t="shared" si="12"/>
        <v>0</v>
      </c>
      <c r="R31" s="149">
        <f t="shared" si="13"/>
        <v>0</v>
      </c>
      <c r="S31" s="149">
        <f t="shared" si="14"/>
        <v>0</v>
      </c>
    </row>
    <row r="32" spans="1:19" x14ac:dyDescent="0.3">
      <c r="A32" s="137"/>
      <c r="B32" s="37"/>
      <c r="C32" s="37"/>
      <c r="D32" s="37"/>
      <c r="E32" s="19" t="s">
        <v>27</v>
      </c>
      <c r="F32" s="19" t="s">
        <v>59</v>
      </c>
      <c r="G32" s="20">
        <v>3</v>
      </c>
      <c r="H32" s="20">
        <v>10</v>
      </c>
      <c r="I32" s="50">
        <f t="shared" si="10"/>
        <v>0.3</v>
      </c>
      <c r="J32" s="97">
        <v>2.6859999999999999</v>
      </c>
      <c r="K32" s="100">
        <v>10</v>
      </c>
      <c r="L32" s="50">
        <f t="shared" si="11"/>
        <v>0.26860000000000001</v>
      </c>
      <c r="M32" s="165"/>
      <c r="N32" s="136"/>
      <c r="O32" s="140"/>
      <c r="P32" s="50">
        <f t="shared" si="12"/>
        <v>0</v>
      </c>
      <c r="R32" s="147">
        <f t="shared" si="13"/>
        <v>0.26860000000000001</v>
      </c>
      <c r="S32" s="147">
        <f t="shared" si="14"/>
        <v>0.3</v>
      </c>
    </row>
    <row r="33" spans="1:19" x14ac:dyDescent="0.3">
      <c r="A33" s="137"/>
      <c r="B33" s="37"/>
      <c r="C33" s="37"/>
      <c r="D33" s="37"/>
      <c r="E33" s="19" t="s">
        <v>40</v>
      </c>
      <c r="F33" s="26" t="s">
        <v>60</v>
      </c>
      <c r="G33" s="20">
        <v>1</v>
      </c>
      <c r="H33" s="20">
        <v>37</v>
      </c>
      <c r="I33" s="50">
        <f t="shared" si="10"/>
        <v>2.7027027027027029E-2</v>
      </c>
      <c r="J33" s="97">
        <v>0.68100000000000005</v>
      </c>
      <c r="K33" s="100">
        <v>35</v>
      </c>
      <c r="L33" s="50">
        <f t="shared" si="11"/>
        <v>1.9457142857142857E-2</v>
      </c>
      <c r="M33" s="165"/>
      <c r="N33" s="136"/>
      <c r="O33" s="140">
        <v>1</v>
      </c>
      <c r="P33" s="50">
        <f t="shared" si="12"/>
        <v>0</v>
      </c>
      <c r="R33" s="147">
        <f t="shared" si="13"/>
        <v>1.8916666666666668E-2</v>
      </c>
      <c r="S33" s="147">
        <f t="shared" si="14"/>
        <v>2.7777777777777776E-2</v>
      </c>
    </row>
    <row r="34" spans="1:19" x14ac:dyDescent="0.3">
      <c r="A34" s="137"/>
      <c r="B34" s="37"/>
      <c r="C34" s="37"/>
      <c r="D34" s="37"/>
      <c r="E34" s="19" t="s">
        <v>43</v>
      </c>
      <c r="F34" s="19" t="s">
        <v>72</v>
      </c>
      <c r="G34" s="20">
        <v>2</v>
      </c>
      <c r="H34" s="20">
        <v>21</v>
      </c>
      <c r="I34" s="50">
        <f t="shared" si="10"/>
        <v>9.5238095238095233E-2</v>
      </c>
      <c r="J34" s="97">
        <v>1.266</v>
      </c>
      <c r="K34" s="100">
        <v>17</v>
      </c>
      <c r="L34" s="50">
        <f t="shared" si="11"/>
        <v>7.4470588235294122E-2</v>
      </c>
      <c r="M34" s="165">
        <v>1</v>
      </c>
      <c r="N34" s="136">
        <v>0.93600000000000005</v>
      </c>
      <c r="O34" s="140">
        <v>4</v>
      </c>
      <c r="P34" s="50">
        <f t="shared" si="12"/>
        <v>0.23400000000000001</v>
      </c>
      <c r="R34" s="149">
        <f t="shared" si="13"/>
        <v>0.10485714285714286</v>
      </c>
      <c r="S34" s="149">
        <f t="shared" si="14"/>
        <v>0.14285714285714285</v>
      </c>
    </row>
    <row r="35" spans="1:19" x14ac:dyDescent="0.3">
      <c r="A35" s="137"/>
      <c r="B35" s="37"/>
      <c r="C35" s="37"/>
      <c r="D35" s="37"/>
      <c r="E35" s="19" t="s">
        <v>46</v>
      </c>
      <c r="F35" s="19" t="s">
        <v>47</v>
      </c>
      <c r="G35" s="38"/>
      <c r="H35" s="20">
        <v>7</v>
      </c>
      <c r="I35" s="50">
        <f t="shared" si="10"/>
        <v>0</v>
      </c>
      <c r="J35" s="97"/>
      <c r="K35" s="100">
        <v>4</v>
      </c>
      <c r="L35" s="50">
        <f t="shared" si="11"/>
        <v>0</v>
      </c>
      <c r="M35" s="165"/>
      <c r="N35" s="136"/>
      <c r="O35" s="140"/>
      <c r="P35" s="50">
        <f t="shared" si="12"/>
        <v>0</v>
      </c>
      <c r="R35" s="149">
        <f t="shared" si="13"/>
        <v>0</v>
      </c>
      <c r="S35" s="149">
        <f t="shared" si="14"/>
        <v>0</v>
      </c>
    </row>
    <row r="36" spans="1:19" x14ac:dyDescent="0.3">
      <c r="A36" s="137"/>
      <c r="B36" s="37"/>
      <c r="C36" s="37"/>
      <c r="D36" s="37"/>
      <c r="E36" s="19" t="s">
        <v>44</v>
      </c>
      <c r="F36" s="19" t="s">
        <v>45</v>
      </c>
      <c r="G36" s="38"/>
      <c r="H36" s="20">
        <v>18</v>
      </c>
      <c r="I36" s="50">
        <f t="shared" si="10"/>
        <v>0</v>
      </c>
      <c r="J36" s="97"/>
      <c r="K36" s="100">
        <v>16</v>
      </c>
      <c r="L36" s="50">
        <f t="shared" si="11"/>
        <v>0</v>
      </c>
      <c r="M36" s="165"/>
      <c r="N36" s="136"/>
      <c r="O36" s="140">
        <v>8</v>
      </c>
      <c r="P36" s="50">
        <f t="shared" si="12"/>
        <v>0</v>
      </c>
      <c r="R36" s="149">
        <f t="shared" si="13"/>
        <v>0</v>
      </c>
      <c r="S36" s="149">
        <f t="shared" si="14"/>
        <v>0</v>
      </c>
    </row>
    <row r="37" spans="1:19" x14ac:dyDescent="0.3">
      <c r="A37" s="137"/>
      <c r="B37" s="37"/>
      <c r="C37" s="37"/>
      <c r="D37" s="37"/>
      <c r="E37" s="19" t="s">
        <v>50</v>
      </c>
      <c r="F37" s="19" t="s">
        <v>51</v>
      </c>
      <c r="G37" s="38">
        <v>0.5</v>
      </c>
      <c r="H37" s="20">
        <v>3</v>
      </c>
      <c r="I37" s="50">
        <f t="shared" si="10"/>
        <v>0.16666666666666666</v>
      </c>
      <c r="J37" s="97">
        <v>0.29199999999999998</v>
      </c>
      <c r="K37" s="100">
        <v>3</v>
      </c>
      <c r="L37" s="50">
        <f t="shared" si="11"/>
        <v>9.7333333333333327E-2</v>
      </c>
      <c r="M37" s="181">
        <v>0.5</v>
      </c>
      <c r="N37" s="136">
        <v>0.52900000000000003</v>
      </c>
      <c r="O37" s="140">
        <v>4</v>
      </c>
      <c r="P37" s="50">
        <f t="shared" si="12"/>
        <v>0.13225000000000001</v>
      </c>
      <c r="Q37" s="22"/>
      <c r="R37" s="147">
        <f t="shared" si="13"/>
        <v>0.11728571428571428</v>
      </c>
      <c r="S37" s="147">
        <f t="shared" si="14"/>
        <v>0.14285714285714285</v>
      </c>
    </row>
    <row r="38" spans="1:19" x14ac:dyDescent="0.3">
      <c r="A38" s="137"/>
      <c r="B38" s="37"/>
      <c r="C38" s="37"/>
      <c r="D38" s="37"/>
      <c r="E38" s="19" t="s">
        <v>28</v>
      </c>
      <c r="F38" s="19" t="s">
        <v>41</v>
      </c>
      <c r="G38" s="38">
        <v>0.5</v>
      </c>
      <c r="H38" s="20">
        <v>17</v>
      </c>
      <c r="I38" s="50">
        <f t="shared" si="10"/>
        <v>2.9411764705882353E-2</v>
      </c>
      <c r="J38" s="97">
        <v>0.29199999999999998</v>
      </c>
      <c r="K38" s="100">
        <v>17</v>
      </c>
      <c r="L38" s="50">
        <f t="shared" si="11"/>
        <v>1.7176470588235293E-2</v>
      </c>
      <c r="M38" s="181">
        <v>2.5</v>
      </c>
      <c r="N38" s="136">
        <v>2.0529999999999999</v>
      </c>
      <c r="O38" s="140">
        <v>4</v>
      </c>
      <c r="P38" s="50">
        <f t="shared" si="12"/>
        <v>0.51324999999999998</v>
      </c>
      <c r="Q38" s="22"/>
      <c r="R38" s="147">
        <f t="shared" si="13"/>
        <v>0.11166666666666665</v>
      </c>
      <c r="S38" s="147">
        <f t="shared" si="14"/>
        <v>0.14285714285714285</v>
      </c>
    </row>
    <row r="39" spans="1:19" x14ac:dyDescent="0.3">
      <c r="A39" s="137"/>
      <c r="B39" s="37"/>
      <c r="C39" s="37"/>
      <c r="D39" s="37"/>
      <c r="E39" s="19" t="s">
        <v>29</v>
      </c>
      <c r="F39" s="19" t="s">
        <v>30</v>
      </c>
      <c r="G39" s="20">
        <v>6</v>
      </c>
      <c r="H39" s="20">
        <v>81</v>
      </c>
      <c r="I39" s="50">
        <f t="shared" si="10"/>
        <v>7.407407407407407E-2</v>
      </c>
      <c r="J39" s="97">
        <v>5.5830000000000002</v>
      </c>
      <c r="K39" s="100">
        <v>78</v>
      </c>
      <c r="L39" s="50">
        <f t="shared" si="11"/>
        <v>7.157692307692308E-2</v>
      </c>
      <c r="M39" s="165"/>
      <c r="N39" s="136"/>
      <c r="O39" s="140">
        <v>24</v>
      </c>
      <c r="P39" s="50">
        <f t="shared" si="12"/>
        <v>0</v>
      </c>
      <c r="R39" s="147">
        <f t="shared" si="13"/>
        <v>5.4735294117647063E-2</v>
      </c>
      <c r="S39" s="147">
        <f t="shared" si="14"/>
        <v>5.8823529411764705E-2</v>
      </c>
    </row>
    <row r="40" spans="1:19" x14ac:dyDescent="0.3">
      <c r="A40" s="137"/>
      <c r="B40" s="37"/>
      <c r="C40" s="37"/>
      <c r="D40" s="37"/>
      <c r="E40" s="19" t="s">
        <v>62</v>
      </c>
      <c r="F40" s="19" t="s">
        <v>61</v>
      </c>
      <c r="G40" s="20"/>
      <c r="H40" s="20">
        <v>7</v>
      </c>
      <c r="I40" s="50">
        <f t="shared" si="10"/>
        <v>0</v>
      </c>
      <c r="J40" s="97"/>
      <c r="K40" s="100"/>
      <c r="L40" s="50">
        <f t="shared" si="11"/>
        <v>0</v>
      </c>
      <c r="M40" s="165"/>
      <c r="N40" s="136"/>
      <c r="O40" s="140">
        <v>1</v>
      </c>
      <c r="P40" s="50">
        <f t="shared" si="12"/>
        <v>0</v>
      </c>
      <c r="R40" s="149">
        <f t="shared" si="13"/>
        <v>0</v>
      </c>
      <c r="S40" s="149">
        <f t="shared" si="14"/>
        <v>0</v>
      </c>
    </row>
    <row r="41" spans="1:19" x14ac:dyDescent="0.3">
      <c r="A41" s="137"/>
      <c r="B41" s="37"/>
      <c r="C41" s="37"/>
      <c r="D41" s="37"/>
      <c r="E41" s="19" t="s">
        <v>31</v>
      </c>
      <c r="F41" s="19" t="s">
        <v>42</v>
      </c>
      <c r="G41" s="20"/>
      <c r="H41" s="20">
        <v>10</v>
      </c>
      <c r="I41" s="50">
        <f t="shared" si="10"/>
        <v>0</v>
      </c>
      <c r="J41" s="97"/>
      <c r="K41" s="100">
        <v>6</v>
      </c>
      <c r="L41" s="50">
        <f t="shared" si="11"/>
        <v>0</v>
      </c>
      <c r="M41" s="185">
        <v>1</v>
      </c>
      <c r="N41" s="163">
        <v>0.93600000000000005</v>
      </c>
      <c r="O41" s="140"/>
      <c r="P41" s="50">
        <f t="shared" si="12"/>
        <v>0</v>
      </c>
      <c r="R41" s="149">
        <f t="shared" si="13"/>
        <v>0.156</v>
      </c>
      <c r="S41" s="149">
        <f t="shared" si="14"/>
        <v>0.16666666666666666</v>
      </c>
    </row>
    <row r="42" spans="1:19" x14ac:dyDescent="0.3">
      <c r="A42" s="137"/>
      <c r="B42" s="37"/>
      <c r="C42" s="37"/>
      <c r="D42" s="37"/>
      <c r="E42" s="19" t="s">
        <v>63</v>
      </c>
      <c r="F42" s="19" t="s">
        <v>55</v>
      </c>
      <c r="G42" s="20"/>
      <c r="H42" s="20">
        <v>14</v>
      </c>
      <c r="I42" s="50">
        <f t="shared" si="10"/>
        <v>0</v>
      </c>
      <c r="J42" s="97"/>
      <c r="K42" s="100">
        <v>10</v>
      </c>
      <c r="L42" s="50">
        <f t="shared" si="11"/>
        <v>0</v>
      </c>
      <c r="M42" s="165"/>
      <c r="N42" s="136"/>
      <c r="O42" s="140"/>
      <c r="P42" s="50">
        <f t="shared" si="12"/>
        <v>0</v>
      </c>
      <c r="R42" s="149">
        <f t="shared" si="13"/>
        <v>0</v>
      </c>
      <c r="S42" s="149">
        <f t="shared" si="14"/>
        <v>0</v>
      </c>
    </row>
    <row r="43" spans="1:19" x14ac:dyDescent="0.3">
      <c r="A43" s="137"/>
      <c r="B43" s="37"/>
      <c r="C43" s="37"/>
      <c r="D43" s="37"/>
      <c r="E43" s="37"/>
      <c r="F43" s="37" t="s">
        <v>17</v>
      </c>
      <c r="G43" s="27">
        <f>SUM(G24:G42)</f>
        <v>31</v>
      </c>
      <c r="H43" s="27">
        <f>SUM(H24:H42)</f>
        <v>426</v>
      </c>
      <c r="I43" s="138"/>
      <c r="J43" s="139"/>
      <c r="K43" s="140"/>
      <c r="L43" s="138"/>
      <c r="M43" s="171"/>
      <c r="N43" s="136"/>
      <c r="O43" s="140"/>
      <c r="P43" s="138"/>
      <c r="R43" s="147" t="str">
        <f t="shared" si="13"/>
        <v/>
      </c>
      <c r="S43" s="149" t="str">
        <f t="shared" si="14"/>
        <v/>
      </c>
    </row>
    <row r="44" spans="1:19" x14ac:dyDescent="0.3">
      <c r="A44" s="137"/>
      <c r="B44" s="37"/>
      <c r="C44" s="37"/>
      <c r="D44" s="37"/>
      <c r="E44" s="20" t="s">
        <v>91</v>
      </c>
      <c r="F44" s="20" t="s">
        <v>73</v>
      </c>
      <c r="G44" s="20"/>
      <c r="H44" s="20">
        <v>20</v>
      </c>
      <c r="I44" s="56">
        <f t="shared" si="10"/>
        <v>0</v>
      </c>
      <c r="J44" s="118"/>
      <c r="K44" s="100">
        <v>6</v>
      </c>
      <c r="L44" s="56">
        <f t="shared" ref="L44:L51" si="15">IF(K44=0,0,J44/K44)</f>
        <v>0</v>
      </c>
      <c r="M44" s="100"/>
      <c r="N44" s="136"/>
      <c r="O44" s="140">
        <v>2</v>
      </c>
      <c r="P44" s="56">
        <f t="shared" si="12"/>
        <v>0</v>
      </c>
      <c r="R44" s="149">
        <f t="shared" si="13"/>
        <v>0</v>
      </c>
      <c r="S44" s="149">
        <f t="shared" si="14"/>
        <v>0</v>
      </c>
    </row>
    <row r="45" spans="1:19" x14ac:dyDescent="0.3">
      <c r="A45" s="137"/>
      <c r="B45" s="37"/>
      <c r="C45" s="37"/>
      <c r="D45" s="37"/>
      <c r="E45" s="20" t="s">
        <v>118</v>
      </c>
      <c r="F45" s="20" t="s">
        <v>23</v>
      </c>
      <c r="G45" s="20">
        <v>5</v>
      </c>
      <c r="H45" s="20">
        <v>27</v>
      </c>
      <c r="I45" s="79">
        <f t="shared" si="10"/>
        <v>0.18518518518518517</v>
      </c>
      <c r="J45" s="118">
        <v>5.38</v>
      </c>
      <c r="K45" s="100">
        <v>10</v>
      </c>
      <c r="L45" s="79">
        <f t="shared" si="15"/>
        <v>0.53800000000000003</v>
      </c>
      <c r="M45" s="165">
        <v>2</v>
      </c>
      <c r="N45" s="136">
        <v>1.7090000000000001</v>
      </c>
      <c r="O45" s="140">
        <v>9</v>
      </c>
      <c r="P45" s="79">
        <f t="shared" si="12"/>
        <v>0.18988888888888888</v>
      </c>
      <c r="R45" s="149">
        <f t="shared" si="13"/>
        <v>0.37310526315789477</v>
      </c>
      <c r="S45" s="149">
        <f t="shared" si="14"/>
        <v>0.36842105263157893</v>
      </c>
    </row>
    <row r="46" spans="1:19" x14ac:dyDescent="0.3">
      <c r="A46" s="137"/>
      <c r="B46" s="37"/>
      <c r="C46" s="37"/>
      <c r="D46" s="37"/>
      <c r="E46" s="20" t="s">
        <v>119</v>
      </c>
      <c r="F46" s="20" t="s">
        <v>23</v>
      </c>
      <c r="G46" s="20">
        <v>3</v>
      </c>
      <c r="H46" s="20">
        <v>18</v>
      </c>
      <c r="I46" s="50">
        <f t="shared" si="10"/>
        <v>0.16666666666666666</v>
      </c>
      <c r="J46" s="97">
        <v>2.72</v>
      </c>
      <c r="K46" s="100">
        <v>17</v>
      </c>
      <c r="L46" s="50">
        <f t="shared" si="15"/>
        <v>0.16</v>
      </c>
      <c r="M46" s="165"/>
      <c r="N46" s="136"/>
      <c r="O46" s="140">
        <v>7</v>
      </c>
      <c r="P46" s="50">
        <f t="shared" si="12"/>
        <v>0</v>
      </c>
      <c r="R46" s="147">
        <f t="shared" si="13"/>
        <v>0.11333333333333334</v>
      </c>
      <c r="S46" s="147">
        <f t="shared" si="14"/>
        <v>0.125</v>
      </c>
    </row>
    <row r="47" spans="1:19" x14ac:dyDescent="0.3">
      <c r="A47" s="137"/>
      <c r="B47" s="37"/>
      <c r="C47" s="37"/>
      <c r="D47" s="37"/>
      <c r="E47" s="20" t="s">
        <v>66</v>
      </c>
      <c r="F47" s="20" t="s">
        <v>55</v>
      </c>
      <c r="G47" s="20"/>
      <c r="H47" s="20">
        <v>1</v>
      </c>
      <c r="I47" s="50">
        <f t="shared" si="10"/>
        <v>0</v>
      </c>
      <c r="J47" s="97"/>
      <c r="K47" s="100">
        <v>1</v>
      </c>
      <c r="L47" s="50">
        <f t="shared" si="15"/>
        <v>0</v>
      </c>
      <c r="M47" s="165"/>
      <c r="N47" s="136"/>
      <c r="O47" s="140">
        <v>1</v>
      </c>
      <c r="P47" s="50">
        <f t="shared" si="12"/>
        <v>0</v>
      </c>
      <c r="R47" s="147">
        <f t="shared" si="13"/>
        <v>0</v>
      </c>
      <c r="S47" s="147">
        <f t="shared" si="14"/>
        <v>0</v>
      </c>
    </row>
    <row r="48" spans="1:19" x14ac:dyDescent="0.3">
      <c r="A48" s="137"/>
      <c r="B48" s="37"/>
      <c r="C48" s="37"/>
      <c r="D48" s="37"/>
      <c r="E48" s="20" t="s">
        <v>67</v>
      </c>
      <c r="F48" s="20" t="s">
        <v>68</v>
      </c>
      <c r="G48" s="20"/>
      <c r="H48" s="20">
        <v>3</v>
      </c>
      <c r="I48" s="50">
        <f t="shared" si="10"/>
        <v>0</v>
      </c>
      <c r="J48" s="97"/>
      <c r="K48" s="100">
        <v>3</v>
      </c>
      <c r="L48" s="50">
        <f t="shared" si="15"/>
        <v>0</v>
      </c>
      <c r="M48" s="165"/>
      <c r="N48" s="136"/>
      <c r="O48" s="140">
        <v>1</v>
      </c>
      <c r="P48" s="50">
        <f t="shared" si="12"/>
        <v>0</v>
      </c>
      <c r="R48" s="147">
        <f t="shared" si="13"/>
        <v>0</v>
      </c>
      <c r="S48" s="147">
        <f t="shared" si="14"/>
        <v>0</v>
      </c>
    </row>
    <row r="49" spans="1:19" x14ac:dyDescent="0.3">
      <c r="A49" s="137"/>
      <c r="B49" s="37"/>
      <c r="C49" s="37"/>
      <c r="D49" s="37"/>
      <c r="E49" s="20" t="s">
        <v>122</v>
      </c>
      <c r="F49" s="20" t="s">
        <v>55</v>
      </c>
      <c r="G49" s="20"/>
      <c r="H49" s="20">
        <v>1</v>
      </c>
      <c r="I49" s="50">
        <f t="shared" si="10"/>
        <v>0</v>
      </c>
      <c r="J49" s="97"/>
      <c r="K49" s="100">
        <v>1</v>
      </c>
      <c r="L49" s="50">
        <f t="shared" si="15"/>
        <v>0</v>
      </c>
      <c r="M49" s="165"/>
      <c r="N49" s="136"/>
      <c r="O49" s="140"/>
      <c r="P49" s="50">
        <f t="shared" si="12"/>
        <v>0</v>
      </c>
      <c r="R49" s="147">
        <f t="shared" si="13"/>
        <v>0</v>
      </c>
      <c r="S49" s="147">
        <f t="shared" si="14"/>
        <v>0</v>
      </c>
    </row>
    <row r="50" spans="1:19" x14ac:dyDescent="0.3">
      <c r="A50" s="137"/>
      <c r="B50" s="37"/>
      <c r="C50" s="37"/>
      <c r="D50" s="37"/>
      <c r="E50" s="20" t="s">
        <v>70</v>
      </c>
      <c r="F50" s="20" t="s">
        <v>71</v>
      </c>
      <c r="G50" s="20"/>
      <c r="H50" s="20">
        <v>2</v>
      </c>
      <c r="I50" s="50">
        <f t="shared" si="10"/>
        <v>0</v>
      </c>
      <c r="J50" s="97"/>
      <c r="K50" s="100">
        <v>2</v>
      </c>
      <c r="L50" s="50">
        <f t="shared" si="15"/>
        <v>0</v>
      </c>
      <c r="M50" s="165"/>
      <c r="N50" s="136"/>
      <c r="O50" s="140">
        <v>2</v>
      </c>
      <c r="P50" s="50">
        <f t="shared" si="12"/>
        <v>0</v>
      </c>
      <c r="R50" s="147">
        <f t="shared" si="13"/>
        <v>0</v>
      </c>
      <c r="S50" s="147">
        <f t="shared" si="14"/>
        <v>0</v>
      </c>
    </row>
    <row r="51" spans="1:19" ht="15" thickBot="1" x14ac:dyDescent="0.35">
      <c r="A51" s="141"/>
      <c r="B51" s="142"/>
      <c r="C51" s="142"/>
      <c r="D51" s="142"/>
      <c r="E51" s="21"/>
      <c r="F51" s="21"/>
      <c r="G51" s="29">
        <f>SUM(G43:G50)</f>
        <v>39</v>
      </c>
      <c r="H51" s="29">
        <f>SUM(H43:H50)</f>
        <v>498</v>
      </c>
      <c r="I51" s="50">
        <f t="shared" si="10"/>
        <v>7.8313253012048195E-2</v>
      </c>
      <c r="J51" s="63">
        <f>SUM(J24:J50)</f>
        <v>35.346000000000004</v>
      </c>
      <c r="K51" s="101">
        <f>SUM(K24:K50)</f>
        <v>369</v>
      </c>
      <c r="L51" s="50">
        <f t="shared" si="15"/>
        <v>9.5788617886178873E-2</v>
      </c>
      <c r="M51" s="166">
        <f>SUM(M24:M50)</f>
        <v>8</v>
      </c>
      <c r="N51" s="143">
        <f>SUM(N24:N50)</f>
        <v>6.8140000000000001</v>
      </c>
      <c r="O51" s="144">
        <f>SUM(O24:O50)</f>
        <v>79</v>
      </c>
      <c r="P51" s="50">
        <f t="shared" si="12"/>
        <v>8.6253164556962025E-2</v>
      </c>
      <c r="R51" s="187">
        <f t="shared" si="13"/>
        <v>9.4107142857142861E-2</v>
      </c>
      <c r="S51" s="188">
        <f t="shared" si="14"/>
        <v>0.10491071428571429</v>
      </c>
    </row>
    <row r="52" spans="1:19" ht="137.25" customHeight="1" thickBot="1" x14ac:dyDescent="0.35">
      <c r="A52" s="64"/>
      <c r="B52" s="1"/>
      <c r="C52" s="1"/>
      <c r="D52" s="1"/>
      <c r="E52" s="1" t="s">
        <v>123</v>
      </c>
      <c r="F52" s="2" t="s">
        <v>0</v>
      </c>
      <c r="G52" s="33" t="s">
        <v>56</v>
      </c>
      <c r="H52" s="33" t="s">
        <v>57</v>
      </c>
      <c r="I52" s="34" t="s">
        <v>1</v>
      </c>
      <c r="J52" s="58" t="s">
        <v>114</v>
      </c>
      <c r="K52" s="58" t="s">
        <v>115</v>
      </c>
      <c r="L52" s="34" t="s">
        <v>109</v>
      </c>
      <c r="M52" s="58" t="s">
        <v>127</v>
      </c>
      <c r="N52" s="58" t="s">
        <v>116</v>
      </c>
      <c r="O52" s="58" t="s">
        <v>117</v>
      </c>
      <c r="P52" s="34" t="s">
        <v>109</v>
      </c>
    </row>
    <row r="53" spans="1:19" x14ac:dyDescent="0.3">
      <c r="A53" s="73" t="s">
        <v>74</v>
      </c>
      <c r="B53" s="39"/>
      <c r="C53" s="39"/>
      <c r="D53" s="39"/>
      <c r="E53" s="39"/>
      <c r="F53" s="39"/>
      <c r="G53" s="40">
        <v>2</v>
      </c>
      <c r="H53" s="40">
        <v>23</v>
      </c>
      <c r="I53" s="51">
        <f t="shared" ref="I53:I61" si="16">IF(H53=0,0,G53/H53)</f>
        <v>8.6956521739130432E-2</v>
      </c>
      <c r="J53" s="102">
        <v>1.96</v>
      </c>
      <c r="K53" s="106">
        <v>10</v>
      </c>
      <c r="L53" s="51">
        <f t="shared" ref="L53:L59" si="17">IF(K53=0,0,J53/K53)</f>
        <v>0.19600000000000001</v>
      </c>
      <c r="M53" s="167"/>
      <c r="N53" s="54"/>
      <c r="O53" s="158">
        <v>2</v>
      </c>
      <c r="P53" s="51">
        <f t="shared" ref="P53:P61" si="18">IF(O53=0,0,N53/O53)</f>
        <v>0</v>
      </c>
      <c r="R53" s="187">
        <f t="shared" ref="R53:R61" si="19">IF((K53+O53)&gt;0,(J53+N53)/(K53+O53),"")</f>
        <v>0.16333333333333333</v>
      </c>
      <c r="S53" s="188">
        <f t="shared" ref="S53:S61" si="20">IF((K53+O53)&gt;0,(G53+M53)/(K53+O53),"")</f>
        <v>0.16666666666666666</v>
      </c>
    </row>
    <row r="54" spans="1:19" x14ac:dyDescent="0.3">
      <c r="A54" s="73"/>
      <c r="B54" s="39"/>
      <c r="C54" s="39"/>
      <c r="D54" s="39"/>
      <c r="E54" s="41" t="s">
        <v>79</v>
      </c>
      <c r="F54" s="42" t="s">
        <v>80</v>
      </c>
      <c r="G54" s="44"/>
      <c r="H54" s="44">
        <v>3</v>
      </c>
      <c r="I54" s="51">
        <f t="shared" si="16"/>
        <v>0</v>
      </c>
      <c r="J54" s="103"/>
      <c r="K54" s="104"/>
      <c r="L54" s="51">
        <f t="shared" si="17"/>
        <v>0</v>
      </c>
      <c r="M54" s="167"/>
      <c r="N54" s="57"/>
      <c r="O54" s="125"/>
      <c r="P54" s="51">
        <f t="shared" si="18"/>
        <v>0</v>
      </c>
      <c r="R54" s="147" t="str">
        <f t="shared" si="19"/>
        <v/>
      </c>
      <c r="S54" s="147" t="str">
        <f t="shared" si="20"/>
        <v/>
      </c>
    </row>
    <row r="55" spans="1:19" x14ac:dyDescent="0.3">
      <c r="A55" s="73"/>
      <c r="B55" s="39"/>
      <c r="C55" s="39"/>
      <c r="D55" s="39"/>
      <c r="E55" s="41" t="s">
        <v>81</v>
      </c>
      <c r="F55" s="42" t="s">
        <v>78</v>
      </c>
      <c r="G55" s="44"/>
      <c r="H55" s="44">
        <v>1</v>
      </c>
      <c r="I55" s="51">
        <f t="shared" si="16"/>
        <v>0</v>
      </c>
      <c r="J55" s="103"/>
      <c r="K55" s="104">
        <v>1</v>
      </c>
      <c r="L55" s="51">
        <f t="shared" si="17"/>
        <v>0</v>
      </c>
      <c r="M55" s="167"/>
      <c r="N55" s="57"/>
      <c r="O55" s="125"/>
      <c r="P55" s="51">
        <f t="shared" si="18"/>
        <v>0</v>
      </c>
      <c r="R55" s="149">
        <f t="shared" si="19"/>
        <v>0</v>
      </c>
      <c r="S55" s="149">
        <f t="shared" si="20"/>
        <v>0</v>
      </c>
    </row>
    <row r="56" spans="1:19" x14ac:dyDescent="0.3">
      <c r="A56" s="73"/>
      <c r="B56" s="39"/>
      <c r="C56" s="39"/>
      <c r="D56" s="39"/>
      <c r="E56" s="41" t="s">
        <v>76</v>
      </c>
      <c r="F56" s="41" t="s">
        <v>78</v>
      </c>
      <c r="G56" s="44">
        <v>1</v>
      </c>
      <c r="H56" s="44">
        <v>2</v>
      </c>
      <c r="I56" s="51">
        <f t="shared" si="16"/>
        <v>0.5</v>
      </c>
      <c r="J56" s="103">
        <v>0.91800000000000004</v>
      </c>
      <c r="K56" s="104">
        <v>1</v>
      </c>
      <c r="L56" s="51">
        <f t="shared" si="17"/>
        <v>0.91800000000000004</v>
      </c>
      <c r="M56" s="167"/>
      <c r="N56" s="57"/>
      <c r="O56" s="125"/>
      <c r="P56" s="51">
        <f t="shared" si="18"/>
        <v>0</v>
      </c>
      <c r="R56" s="147">
        <f t="shared" si="19"/>
        <v>0.91800000000000004</v>
      </c>
      <c r="S56" s="147">
        <f t="shared" si="20"/>
        <v>1</v>
      </c>
    </row>
    <row r="57" spans="1:19" x14ac:dyDescent="0.3">
      <c r="A57" s="73"/>
      <c r="B57" s="39"/>
      <c r="C57" s="39"/>
      <c r="D57" s="39"/>
      <c r="E57" s="41" t="s">
        <v>82</v>
      </c>
      <c r="F57" s="42" t="s">
        <v>83</v>
      </c>
      <c r="G57" s="44"/>
      <c r="H57" s="44">
        <v>5</v>
      </c>
      <c r="I57" s="51">
        <f t="shared" si="16"/>
        <v>0</v>
      </c>
      <c r="J57" s="103"/>
      <c r="K57" s="104">
        <v>2</v>
      </c>
      <c r="L57" s="51">
        <f t="shared" si="17"/>
        <v>0</v>
      </c>
      <c r="M57" s="167"/>
      <c r="N57" s="57"/>
      <c r="O57" s="125"/>
      <c r="P57" s="51">
        <f t="shared" si="18"/>
        <v>0</v>
      </c>
      <c r="R57" s="149">
        <f t="shared" si="19"/>
        <v>0</v>
      </c>
      <c r="S57" s="149">
        <f t="shared" si="20"/>
        <v>0</v>
      </c>
    </row>
    <row r="58" spans="1:19" x14ac:dyDescent="0.3">
      <c r="A58" s="74"/>
      <c r="B58" s="39"/>
      <c r="C58" s="39"/>
      <c r="D58" s="39"/>
      <c r="E58" s="41" t="s">
        <v>75</v>
      </c>
      <c r="F58" s="41" t="s">
        <v>77</v>
      </c>
      <c r="G58" s="42">
        <v>1</v>
      </c>
      <c r="H58" s="42">
        <v>9</v>
      </c>
      <c r="I58" s="51">
        <f t="shared" si="16"/>
        <v>0.1111111111111111</v>
      </c>
      <c r="J58" s="103">
        <v>1.0389999999999999</v>
      </c>
      <c r="K58" s="104">
        <v>5</v>
      </c>
      <c r="L58" s="51">
        <f t="shared" si="17"/>
        <v>0.20779999999999998</v>
      </c>
      <c r="M58" s="167"/>
      <c r="N58" s="57"/>
      <c r="O58" s="125"/>
      <c r="P58" s="51">
        <f t="shared" si="18"/>
        <v>0</v>
      </c>
      <c r="R58" s="149">
        <f t="shared" si="19"/>
        <v>0.20779999999999998</v>
      </c>
      <c r="S58" s="149">
        <f t="shared" si="20"/>
        <v>0.2</v>
      </c>
    </row>
    <row r="59" spans="1:19" x14ac:dyDescent="0.3">
      <c r="A59" s="74"/>
      <c r="B59" s="39"/>
      <c r="C59" s="39"/>
      <c r="D59" s="39"/>
      <c r="E59" s="45" t="s">
        <v>84</v>
      </c>
      <c r="F59" s="41" t="s">
        <v>85</v>
      </c>
      <c r="G59" s="42"/>
      <c r="H59" s="42">
        <v>3</v>
      </c>
      <c r="I59" s="51">
        <f t="shared" si="16"/>
        <v>0</v>
      </c>
      <c r="J59" s="103"/>
      <c r="K59" s="104">
        <v>1</v>
      </c>
      <c r="L59" s="51">
        <f t="shared" si="17"/>
        <v>0</v>
      </c>
      <c r="M59" s="167"/>
      <c r="N59" s="57"/>
      <c r="O59" s="125"/>
      <c r="P59" s="51">
        <f t="shared" si="18"/>
        <v>0</v>
      </c>
      <c r="R59" s="147">
        <f t="shared" si="19"/>
        <v>0</v>
      </c>
      <c r="S59" s="147">
        <f t="shared" si="20"/>
        <v>0</v>
      </c>
    </row>
    <row r="60" spans="1:19" x14ac:dyDescent="0.3">
      <c r="A60" s="74"/>
      <c r="B60" s="39"/>
      <c r="C60" s="39"/>
      <c r="D60" s="39"/>
      <c r="E60" s="45" t="s">
        <v>125</v>
      </c>
      <c r="F60" s="41" t="s">
        <v>126</v>
      </c>
      <c r="G60" s="153"/>
      <c r="H60" s="153"/>
      <c r="I60" s="57"/>
      <c r="J60" s="157"/>
      <c r="K60" s="155"/>
      <c r="L60" s="154"/>
      <c r="M60" s="168"/>
      <c r="N60" s="156"/>
      <c r="O60" s="155">
        <v>2</v>
      </c>
      <c r="P60" s="154"/>
      <c r="R60" s="147">
        <f t="shared" si="19"/>
        <v>0</v>
      </c>
      <c r="S60" s="147">
        <f t="shared" si="20"/>
        <v>0</v>
      </c>
    </row>
    <row r="61" spans="1:19" ht="15" thickBot="1" x14ac:dyDescent="0.35">
      <c r="A61" s="75"/>
      <c r="B61" s="43"/>
      <c r="C61" s="43"/>
      <c r="D61" s="43"/>
      <c r="E61" s="401"/>
      <c r="F61" s="401"/>
      <c r="G61" s="46">
        <v>2</v>
      </c>
      <c r="H61" s="46">
        <v>23</v>
      </c>
      <c r="I61" s="117">
        <f t="shared" si="16"/>
        <v>8.6956521739130432E-2</v>
      </c>
      <c r="J61" s="76">
        <f>SUM(J54:J59)</f>
        <v>1.9569999999999999</v>
      </c>
      <c r="K61" s="105">
        <f>SUM(K54:K59)</f>
        <v>10</v>
      </c>
      <c r="L61" s="52">
        <f>IF(K61=0,0,J61/K61)</f>
        <v>0.19569999999999999</v>
      </c>
      <c r="M61" s="175"/>
      <c r="N61" s="77"/>
      <c r="O61" s="159">
        <f>SUM(O54:O60)</f>
        <v>2</v>
      </c>
      <c r="P61" s="52">
        <f t="shared" si="18"/>
        <v>0</v>
      </c>
      <c r="R61" s="187">
        <f t="shared" si="19"/>
        <v>0.16308333333333333</v>
      </c>
      <c r="S61" s="188">
        <f t="shared" si="20"/>
        <v>0.16666666666666666</v>
      </c>
    </row>
    <row r="62" spans="1:19" x14ac:dyDescent="0.3">
      <c r="A62" s="135"/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72"/>
      <c r="N62" s="135"/>
      <c r="O62" s="135"/>
      <c r="P62" s="135"/>
    </row>
    <row r="63" spans="1:19" ht="15.75" customHeight="1" x14ac:dyDescent="0.3">
      <c r="A63" s="135" t="s">
        <v>124</v>
      </c>
      <c r="B63" s="135"/>
      <c r="C63" s="135"/>
      <c r="D63" s="135"/>
      <c r="E63" s="135"/>
      <c r="F63" s="145" t="s">
        <v>58</v>
      </c>
      <c r="G63" s="135"/>
      <c r="H63" s="135"/>
      <c r="I63" s="135"/>
      <c r="J63" s="135"/>
      <c r="K63" s="145" t="s">
        <v>120</v>
      </c>
      <c r="L63" s="135"/>
      <c r="M63" s="172"/>
      <c r="N63" s="135"/>
      <c r="O63" s="135"/>
      <c r="P63" s="135"/>
    </row>
    <row r="64" spans="1:19" x14ac:dyDescent="0.3">
      <c r="A64" s="135"/>
      <c r="B64" s="135"/>
      <c r="C64" s="135"/>
      <c r="D64" s="135"/>
      <c r="E64" s="135"/>
      <c r="F64" s="145" t="s">
        <v>97</v>
      </c>
      <c r="G64" s="135"/>
      <c r="H64" s="135"/>
      <c r="I64" s="135"/>
      <c r="J64" s="135"/>
      <c r="K64" s="145" t="s">
        <v>121</v>
      </c>
      <c r="L64" s="135"/>
      <c r="M64" s="172"/>
      <c r="N64" s="135"/>
      <c r="O64" s="135"/>
      <c r="P64" s="135"/>
    </row>
    <row r="65" spans="1:21" ht="15" thickBot="1" x14ac:dyDescent="0.35">
      <c r="A65" s="135"/>
      <c r="B65" s="135"/>
      <c r="C65" s="135"/>
      <c r="D65" s="135"/>
      <c r="E65" s="135"/>
      <c r="F65" s="145"/>
      <c r="G65" s="135"/>
      <c r="H65" s="135"/>
      <c r="I65" s="135"/>
      <c r="J65" s="135"/>
      <c r="K65" s="145"/>
      <c r="L65" s="135"/>
      <c r="M65" s="172"/>
      <c r="N65" s="135"/>
      <c r="O65" s="135"/>
      <c r="P65" s="135"/>
    </row>
    <row r="66" spans="1:21" ht="31.5" customHeight="1" thickBot="1" x14ac:dyDescent="0.35">
      <c r="A66" s="135"/>
      <c r="B66" s="135"/>
      <c r="C66" s="135"/>
      <c r="D66" s="135"/>
      <c r="E66" s="135"/>
      <c r="F66" s="135"/>
      <c r="G66" s="135"/>
      <c r="H66" s="135"/>
      <c r="I66" s="231" t="s">
        <v>158</v>
      </c>
      <c r="J66" s="135"/>
      <c r="K66" s="135"/>
      <c r="L66" s="231" t="s">
        <v>109</v>
      </c>
      <c r="M66" s="172"/>
      <c r="N66" s="135"/>
      <c r="O66" s="135"/>
      <c r="P66" s="231" t="s">
        <v>109</v>
      </c>
      <c r="Q66" s="398" t="s">
        <v>133</v>
      </c>
      <c r="R66" s="400"/>
      <c r="S66" s="399"/>
      <c r="T66" s="398" t="s">
        <v>134</v>
      </c>
      <c r="U66" s="399"/>
    </row>
    <row r="67" spans="1:21" ht="15" thickBot="1" x14ac:dyDescent="0.35">
      <c r="A67" s="135"/>
      <c r="B67" s="135"/>
      <c r="C67" s="135"/>
      <c r="D67" s="135"/>
      <c r="E67" s="135"/>
      <c r="F67" s="146" t="s">
        <v>100</v>
      </c>
      <c r="G67" s="128">
        <f>G12</f>
        <v>49</v>
      </c>
      <c r="H67" s="128">
        <f>H12</f>
        <v>908</v>
      </c>
      <c r="I67" s="53">
        <f t="shared" ref="I67:I71" si="21">IF(H67=0,0,G67/H67)</f>
        <v>5.3964757709251104E-2</v>
      </c>
      <c r="J67" s="129">
        <f>J12</f>
        <v>39.917000000000002</v>
      </c>
      <c r="K67" s="128">
        <f>K12</f>
        <v>505</v>
      </c>
      <c r="L67" s="53">
        <f>IF(K67=0,0,J67/K67)</f>
        <v>7.9043564356435642E-2</v>
      </c>
      <c r="M67" s="211">
        <f>M12</f>
        <v>14</v>
      </c>
      <c r="N67" s="129">
        <f>N12</f>
        <v>13.384</v>
      </c>
      <c r="O67" s="128">
        <f>O12</f>
        <v>41</v>
      </c>
      <c r="P67" s="53">
        <f t="shared" ref="P67:P71" si="22">IF(O67=0,0,N67/O67)</f>
        <v>0.32643902439024391</v>
      </c>
      <c r="Q67" s="119" t="s">
        <v>100</v>
      </c>
      <c r="R67" s="215">
        <f t="shared" ref="R67:R71" si="23">IF((K67+O67)&gt;0,(J67+N67)/(K67+O67),"")</f>
        <v>9.762087912087912E-2</v>
      </c>
      <c r="S67" s="220"/>
      <c r="T67" s="212" t="s">
        <v>100</v>
      </c>
      <c r="U67" s="218">
        <f>IF((K67+O67)&gt;0,(G67+M67)/(K67+O67),"")</f>
        <v>0.11538461538461539</v>
      </c>
    </row>
    <row r="68" spans="1:21" ht="15" thickBot="1" x14ac:dyDescent="0.35">
      <c r="A68" s="135"/>
      <c r="B68" s="135"/>
      <c r="C68" s="135"/>
      <c r="D68" s="135"/>
      <c r="E68" s="135"/>
      <c r="F68" s="146" t="s">
        <v>101</v>
      </c>
      <c r="G68" s="128">
        <f>G21</f>
        <v>8</v>
      </c>
      <c r="H68" s="128">
        <f>H21</f>
        <v>374</v>
      </c>
      <c r="I68" s="53">
        <f t="shared" si="21"/>
        <v>2.1390374331550801E-2</v>
      </c>
      <c r="J68" s="129">
        <f>J21</f>
        <v>6.8250000000000002</v>
      </c>
      <c r="K68" s="128">
        <f>K21</f>
        <v>332</v>
      </c>
      <c r="L68" s="53">
        <f>IF(K68=0,0,J68/K68)</f>
        <v>2.055722891566265E-2</v>
      </c>
      <c r="M68" s="211">
        <f>M21</f>
        <v>6</v>
      </c>
      <c r="N68" s="129">
        <f>N21</f>
        <v>4.0220000000000002</v>
      </c>
      <c r="O68" s="128">
        <f>O21</f>
        <v>64</v>
      </c>
      <c r="P68" s="53">
        <f t="shared" si="22"/>
        <v>6.2843750000000004E-2</v>
      </c>
      <c r="Q68" s="121" t="s">
        <v>101</v>
      </c>
      <c r="R68" s="216">
        <f t="shared" si="23"/>
        <v>2.7391414141414144E-2</v>
      </c>
      <c r="S68" s="221"/>
      <c r="T68" s="213" t="s">
        <v>101</v>
      </c>
      <c r="U68" s="196">
        <f t="shared" ref="U68:U71" si="24">IF((K68+O68)&gt;0,(G68+M68)/(K68+O68),"")</f>
        <v>3.5353535353535352E-2</v>
      </c>
    </row>
    <row r="69" spans="1:21" ht="15" thickBot="1" x14ac:dyDescent="0.35">
      <c r="A69" s="135"/>
      <c r="B69" s="135"/>
      <c r="C69" s="135"/>
      <c r="D69" s="135"/>
      <c r="E69" s="135"/>
      <c r="F69" s="146" t="s">
        <v>102</v>
      </c>
      <c r="G69" s="128">
        <f>G51</f>
        <v>39</v>
      </c>
      <c r="H69" s="128">
        <f>H51</f>
        <v>498</v>
      </c>
      <c r="I69" s="53">
        <f t="shared" si="21"/>
        <v>7.8313253012048195E-2</v>
      </c>
      <c r="J69" s="129">
        <f>J51</f>
        <v>35.346000000000004</v>
      </c>
      <c r="K69" s="128">
        <f>K51</f>
        <v>369</v>
      </c>
      <c r="L69" s="53">
        <f>IF(K69=0,0,J69/K69)</f>
        <v>9.5788617886178873E-2</v>
      </c>
      <c r="M69" s="211">
        <f>M51</f>
        <v>8</v>
      </c>
      <c r="N69" s="129">
        <f>N51</f>
        <v>6.8140000000000001</v>
      </c>
      <c r="O69" s="128">
        <f>O51</f>
        <v>79</v>
      </c>
      <c r="P69" s="53">
        <f t="shared" si="22"/>
        <v>8.6253164556962025E-2</v>
      </c>
      <c r="Q69" s="121" t="s">
        <v>102</v>
      </c>
      <c r="R69" s="216">
        <f t="shared" si="23"/>
        <v>9.4107142857142861E-2</v>
      </c>
      <c r="S69" s="221"/>
      <c r="T69" s="213" t="s">
        <v>102</v>
      </c>
      <c r="U69" s="196">
        <f t="shared" si="24"/>
        <v>0.10491071428571429</v>
      </c>
    </row>
    <row r="70" spans="1:21" ht="15" thickBot="1" x14ac:dyDescent="0.35">
      <c r="A70" s="135"/>
      <c r="B70" s="135"/>
      <c r="C70" s="135"/>
      <c r="D70" s="135"/>
      <c r="E70" s="135"/>
      <c r="F70" s="146" t="s">
        <v>103</v>
      </c>
      <c r="G70" s="128">
        <f>G61</f>
        <v>2</v>
      </c>
      <c r="H70" s="128">
        <f>H61</f>
        <v>23</v>
      </c>
      <c r="I70" s="53">
        <f t="shared" si="21"/>
        <v>8.6956521739130432E-2</v>
      </c>
      <c r="J70" s="129">
        <f>J61</f>
        <v>1.9569999999999999</v>
      </c>
      <c r="K70" s="128">
        <f>K61</f>
        <v>10</v>
      </c>
      <c r="L70" s="53">
        <f>IF(K70=0,0,J70/K70)</f>
        <v>0.19569999999999999</v>
      </c>
      <c r="M70" s="211">
        <f>M61</f>
        <v>0</v>
      </c>
      <c r="N70" s="129">
        <f>N61</f>
        <v>0</v>
      </c>
      <c r="O70" s="128">
        <f>O61</f>
        <v>2</v>
      </c>
      <c r="P70" s="53">
        <f t="shared" si="22"/>
        <v>0</v>
      </c>
      <c r="Q70" s="121" t="s">
        <v>103</v>
      </c>
      <c r="R70" s="216">
        <f t="shared" si="23"/>
        <v>0.16308333333333333</v>
      </c>
      <c r="S70" s="221"/>
      <c r="T70" s="213" t="s">
        <v>103</v>
      </c>
      <c r="U70" s="196">
        <f t="shared" si="24"/>
        <v>0.16666666666666666</v>
      </c>
    </row>
    <row r="71" spans="1:21" ht="15" thickBot="1" x14ac:dyDescent="0.35">
      <c r="A71" s="135"/>
      <c r="B71" s="135"/>
      <c r="C71" s="135"/>
      <c r="D71" s="135"/>
      <c r="E71" s="135"/>
      <c r="F71" s="146" t="s">
        <v>104</v>
      </c>
      <c r="G71" s="130">
        <f>SUM(G67:G70)</f>
        <v>98</v>
      </c>
      <c r="H71" s="130">
        <f>SUM(H67:H70)</f>
        <v>1803</v>
      </c>
      <c r="I71" s="53">
        <f t="shared" si="21"/>
        <v>5.4353854686633389E-2</v>
      </c>
      <c r="J71" s="131">
        <f>SUM(J67:J70)</f>
        <v>84.045000000000002</v>
      </c>
      <c r="K71" s="130">
        <f>SUM(K67:K70)</f>
        <v>1216</v>
      </c>
      <c r="L71" s="53">
        <f>IF(K71=0,0,J71/K71)</f>
        <v>6.9115953947368428E-2</v>
      </c>
      <c r="M71" s="210">
        <f>SUM(M67:M70)</f>
        <v>28</v>
      </c>
      <c r="N71" s="131">
        <f>SUM(N67:N70)</f>
        <v>24.22</v>
      </c>
      <c r="O71" s="130">
        <f>SUM(O67:O70)</f>
        <v>186</v>
      </c>
      <c r="P71" s="53">
        <f t="shared" si="22"/>
        <v>0.13021505376344086</v>
      </c>
      <c r="Q71" s="123" t="s">
        <v>104</v>
      </c>
      <c r="R71" s="217">
        <f t="shared" si="23"/>
        <v>7.7221825962910134E-2</v>
      </c>
      <c r="S71" s="222"/>
      <c r="T71" s="214" t="s">
        <v>104</v>
      </c>
      <c r="U71" s="219">
        <f t="shared" si="24"/>
        <v>8.98716119828816E-2</v>
      </c>
    </row>
    <row r="72" spans="1:21" x14ac:dyDescent="0.3">
      <c r="A72" s="135"/>
      <c r="B72" s="135"/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72"/>
      <c r="N72" s="135"/>
      <c r="O72" s="135"/>
      <c r="P72" s="135"/>
    </row>
    <row r="73" spans="1:21" x14ac:dyDescent="0.3">
      <c r="A73" s="135"/>
      <c r="B73" s="135"/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72"/>
      <c r="N73" s="135"/>
      <c r="O73" s="135"/>
      <c r="P73" s="135"/>
    </row>
  </sheetData>
  <mergeCells count="6">
    <mergeCell ref="T66:U66"/>
    <mergeCell ref="Q66:S66"/>
    <mergeCell ref="E61:F61"/>
    <mergeCell ref="G1:I1"/>
    <mergeCell ref="J1:L1"/>
    <mergeCell ref="M1:P1"/>
  </mergeCells>
  <pageMargins left="0.7" right="0.7" top="0.78740157499999996" bottom="0.78740157499999996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2E7EC-A225-4A2B-82E6-DC04F88DCAFA}">
  <sheetPr>
    <pageSetUpPr fitToPage="1"/>
  </sheetPr>
  <dimension ref="A1:V78"/>
  <sheetViews>
    <sheetView zoomScaleNormal="100" workbookViewId="0">
      <selection activeCell="O20" sqref="O20:P20"/>
    </sheetView>
  </sheetViews>
  <sheetFormatPr defaultRowHeight="14.4" x14ac:dyDescent="0.3"/>
  <cols>
    <col min="4" max="4" width="3.33203125" hidden="1" customWidth="1"/>
    <col min="5" max="5" width="17.44140625" customWidth="1"/>
    <col min="6" max="6" width="45.33203125" customWidth="1"/>
    <col min="7" max="7" width="15.44140625" customWidth="1"/>
    <col min="8" max="8" width="14.33203125" customWidth="1"/>
    <col min="9" max="10" width="17.109375" customWidth="1"/>
    <col min="11" max="11" width="17.33203125" customWidth="1"/>
    <col min="12" max="12" width="14.109375" customWidth="1"/>
    <col min="13" max="13" width="14" customWidth="1"/>
    <col min="14" max="14" width="14.33203125" customWidth="1"/>
    <col min="15" max="15" width="16.5546875" customWidth="1"/>
    <col min="16" max="16" width="15.44140625" customWidth="1"/>
    <col min="18" max="19" width="14.5546875" bestFit="1" customWidth="1"/>
  </cols>
  <sheetData>
    <row r="1" spans="1:20" ht="15" thickBot="1" x14ac:dyDescent="0.35">
      <c r="A1" s="132" t="s">
        <v>300</v>
      </c>
      <c r="B1" s="133"/>
      <c r="C1" s="133"/>
      <c r="D1" s="133"/>
      <c r="E1" s="133"/>
      <c r="F1" s="134"/>
      <c r="G1" s="273"/>
      <c r="H1" s="412" t="s">
        <v>239</v>
      </c>
      <c r="I1" s="412"/>
      <c r="J1" s="412"/>
      <c r="K1" s="413"/>
      <c r="L1" s="414" t="s">
        <v>240</v>
      </c>
      <c r="M1" s="415"/>
      <c r="N1" s="415"/>
      <c r="O1" s="415"/>
      <c r="P1" s="416"/>
      <c r="Q1" s="135"/>
      <c r="R1" s="147"/>
      <c r="S1" s="195"/>
    </row>
    <row r="2" spans="1:20" ht="111" thickBot="1" x14ac:dyDescent="0.35">
      <c r="A2" s="64"/>
      <c r="B2" s="1"/>
      <c r="C2" s="1"/>
      <c r="D2" s="1"/>
      <c r="E2" s="1" t="s">
        <v>123</v>
      </c>
      <c r="F2" s="1" t="s">
        <v>0</v>
      </c>
      <c r="G2" s="33" t="s">
        <v>301</v>
      </c>
      <c r="H2" s="265" t="s">
        <v>302</v>
      </c>
      <c r="I2" s="327" t="s">
        <v>303</v>
      </c>
      <c r="J2" s="328" t="s">
        <v>112</v>
      </c>
      <c r="K2" s="328" t="s">
        <v>241</v>
      </c>
      <c r="L2" s="58" t="s">
        <v>304</v>
      </c>
      <c r="M2" s="58" t="s">
        <v>305</v>
      </c>
      <c r="N2" s="327" t="s">
        <v>306</v>
      </c>
      <c r="O2" s="328" t="s">
        <v>112</v>
      </c>
      <c r="P2" s="328" t="s">
        <v>241</v>
      </c>
      <c r="Q2" s="135"/>
      <c r="R2" s="325" t="s">
        <v>316</v>
      </c>
      <c r="S2" s="325" t="s">
        <v>317</v>
      </c>
    </row>
    <row r="3" spans="1:20" x14ac:dyDescent="0.3">
      <c r="A3" s="65" t="s">
        <v>32</v>
      </c>
      <c r="B3" s="3"/>
      <c r="C3" s="3"/>
      <c r="D3" s="3"/>
      <c r="E3" s="4"/>
      <c r="F3" s="4"/>
      <c r="G3" s="274">
        <v>4</v>
      </c>
      <c r="H3" s="275">
        <v>1.99</v>
      </c>
      <c r="I3" s="274">
        <v>315</v>
      </c>
      <c r="J3" s="330">
        <f>IF(G3=0,0,G3/I3)</f>
        <v>1.2698412698412698E-2</v>
      </c>
      <c r="K3" s="330">
        <f>IF(I3=0,0,H3/I3)</f>
        <v>6.3174603174603172E-3</v>
      </c>
      <c r="L3" s="331">
        <v>0</v>
      </c>
      <c r="M3" s="152">
        <v>0</v>
      </c>
      <c r="N3" s="152">
        <v>2</v>
      </c>
      <c r="O3" s="55">
        <f t="shared" ref="O3:O15" si="0">IF(L3=0,0,L3/N3)</f>
        <v>0</v>
      </c>
      <c r="P3" s="330">
        <f t="shared" ref="P3:P15" si="1">IF(N3=0,0,M3/N3)</f>
        <v>0</v>
      </c>
      <c r="Q3" s="135"/>
      <c r="R3" s="186">
        <f t="shared" ref="R3:R15" si="2">IF((I3+N3)&gt;0,(H3+M3)/(I3+N3),"")</f>
        <v>6.2776025236593062E-3</v>
      </c>
      <c r="S3" s="188">
        <f t="shared" ref="S3:S15" si="3">IF((I3+N3)&gt;0,(G3+L3)/(I3+N3),"")</f>
        <v>1.2618296529968454E-2</v>
      </c>
    </row>
    <row r="4" spans="1:20" x14ac:dyDescent="0.3">
      <c r="A4" s="66"/>
      <c r="B4" s="6"/>
      <c r="C4" s="6"/>
      <c r="D4" s="6"/>
      <c r="E4" s="7" t="s">
        <v>344</v>
      </c>
      <c r="F4" s="255" t="s">
        <v>3</v>
      </c>
      <c r="G4" s="8"/>
      <c r="H4" s="266"/>
      <c r="I4" s="8">
        <v>47</v>
      </c>
      <c r="J4" s="329">
        <f t="shared" ref="J4:J14" si="4">IF(G4=0,0,G4/I4)</f>
        <v>0</v>
      </c>
      <c r="K4" s="329">
        <f t="shared" ref="K4:K14" si="5">IF(I4=0,0,H4/I4)</f>
        <v>0</v>
      </c>
      <c r="L4" s="332"/>
      <c r="M4" s="108"/>
      <c r="N4" s="108"/>
      <c r="O4" s="349">
        <f t="shared" si="0"/>
        <v>0</v>
      </c>
      <c r="P4" s="329">
        <f t="shared" si="1"/>
        <v>0</v>
      </c>
      <c r="Q4" s="135"/>
      <c r="R4" s="237">
        <f t="shared" si="2"/>
        <v>0</v>
      </c>
      <c r="S4" s="237">
        <f t="shared" si="3"/>
        <v>0</v>
      </c>
      <c r="T4" s="238"/>
    </row>
    <row r="5" spans="1:20" x14ac:dyDescent="0.3">
      <c r="A5" s="66"/>
      <c r="B5" s="6"/>
      <c r="C5" s="6"/>
      <c r="D5" s="6"/>
      <c r="E5" s="7" t="s">
        <v>349</v>
      </c>
      <c r="F5" s="255" t="s">
        <v>3</v>
      </c>
      <c r="G5" s="8"/>
      <c r="H5" s="266"/>
      <c r="I5" s="8">
        <v>32</v>
      </c>
      <c r="J5" s="329">
        <f t="shared" si="4"/>
        <v>0</v>
      </c>
      <c r="K5" s="329">
        <f t="shared" si="5"/>
        <v>0</v>
      </c>
      <c r="L5" s="332"/>
      <c r="M5" s="108"/>
      <c r="N5" s="108"/>
      <c r="O5" s="349">
        <f t="shared" si="0"/>
        <v>0</v>
      </c>
      <c r="P5" s="329">
        <f t="shared" si="1"/>
        <v>0</v>
      </c>
      <c r="Q5" s="135"/>
      <c r="R5" s="237">
        <f t="shared" ref="R5:R14" si="6">IF((I5+N5)&gt;0,(H5+M5)/(I5+N5),"")</f>
        <v>0</v>
      </c>
      <c r="S5" s="237">
        <f t="shared" ref="S5:S14" si="7">IF((I5+N5)&gt;0,(G5+L5)/(I5+N5),"")</f>
        <v>0</v>
      </c>
    </row>
    <row r="6" spans="1:20" x14ac:dyDescent="0.3">
      <c r="A6" s="66"/>
      <c r="B6" s="6"/>
      <c r="C6" s="6"/>
      <c r="D6" s="6"/>
      <c r="E6" s="7" t="s">
        <v>386</v>
      </c>
      <c r="F6" s="255" t="s">
        <v>329</v>
      </c>
      <c r="G6" s="8"/>
      <c r="H6" s="266"/>
      <c r="I6" s="8">
        <v>6</v>
      </c>
      <c r="J6" s="329">
        <f t="shared" ref="J6:J9" si="8">IF(G6=0,0,G6/I6)</f>
        <v>0</v>
      </c>
      <c r="K6" s="329">
        <f t="shared" si="5"/>
        <v>0</v>
      </c>
      <c r="L6" s="332"/>
      <c r="M6" s="108"/>
      <c r="N6" s="108"/>
      <c r="O6" s="349">
        <f t="shared" ref="O6:O9" si="9">IF(L6=0,0,L6/N6)</f>
        <v>0</v>
      </c>
      <c r="P6" s="329">
        <f t="shared" si="1"/>
        <v>0</v>
      </c>
      <c r="Q6" s="135"/>
      <c r="R6" s="237">
        <f t="shared" si="6"/>
        <v>0</v>
      </c>
      <c r="S6" s="237">
        <f t="shared" si="7"/>
        <v>0</v>
      </c>
    </row>
    <row r="7" spans="1:20" x14ac:dyDescent="0.3">
      <c r="A7" s="66"/>
      <c r="B7" s="6"/>
      <c r="C7" s="6"/>
      <c r="D7" s="6"/>
      <c r="E7" s="7" t="s">
        <v>343</v>
      </c>
      <c r="F7" s="255" t="s">
        <v>331</v>
      </c>
      <c r="G7" s="8"/>
      <c r="H7" s="266"/>
      <c r="I7" s="8">
        <v>12</v>
      </c>
      <c r="J7" s="329">
        <f t="shared" si="8"/>
        <v>0</v>
      </c>
      <c r="K7" s="329">
        <f t="shared" si="5"/>
        <v>0</v>
      </c>
      <c r="L7" s="332"/>
      <c r="M7" s="108"/>
      <c r="N7" s="108"/>
      <c r="O7" s="349">
        <f t="shared" si="0"/>
        <v>0</v>
      </c>
      <c r="P7" s="329">
        <f t="shared" si="1"/>
        <v>0</v>
      </c>
      <c r="Q7" s="135"/>
      <c r="R7" s="237">
        <f t="shared" si="6"/>
        <v>0</v>
      </c>
      <c r="S7" s="237">
        <f t="shared" si="7"/>
        <v>0</v>
      </c>
    </row>
    <row r="8" spans="1:20" x14ac:dyDescent="0.3">
      <c r="A8" s="66"/>
      <c r="B8" s="6"/>
      <c r="C8" s="6"/>
      <c r="D8" s="6"/>
      <c r="E8" s="7" t="s">
        <v>347</v>
      </c>
      <c r="F8" s="255" t="s">
        <v>330</v>
      </c>
      <c r="G8" s="8"/>
      <c r="H8" s="266"/>
      <c r="I8" s="8">
        <v>4</v>
      </c>
      <c r="J8" s="329">
        <f t="shared" si="8"/>
        <v>0</v>
      </c>
      <c r="K8" s="329">
        <f t="shared" si="5"/>
        <v>0</v>
      </c>
      <c r="L8" s="332"/>
      <c r="M8" s="108"/>
      <c r="N8" s="108"/>
      <c r="O8" s="349">
        <f t="shared" si="0"/>
        <v>0</v>
      </c>
      <c r="P8" s="329">
        <f t="shared" si="1"/>
        <v>0</v>
      </c>
      <c r="Q8" s="135"/>
      <c r="R8" s="237">
        <f t="shared" si="6"/>
        <v>0</v>
      </c>
      <c r="S8" s="237">
        <f t="shared" si="7"/>
        <v>0</v>
      </c>
    </row>
    <row r="9" spans="1:20" x14ac:dyDescent="0.3">
      <c r="A9" s="66"/>
      <c r="B9" s="6"/>
      <c r="C9" s="6"/>
      <c r="D9" s="6"/>
      <c r="E9" s="7" t="s">
        <v>351</v>
      </c>
      <c r="F9" s="255" t="s">
        <v>319</v>
      </c>
      <c r="G9" s="8">
        <v>1</v>
      </c>
      <c r="H9" s="266">
        <v>0.434</v>
      </c>
      <c r="I9" s="8">
        <v>10</v>
      </c>
      <c r="J9" s="329">
        <f t="shared" si="8"/>
        <v>0.1</v>
      </c>
      <c r="K9" s="329">
        <f t="shared" ref="K9" si="10">IF(I9=0,0,H9/I9)</f>
        <v>4.3400000000000001E-2</v>
      </c>
      <c r="L9" s="332"/>
      <c r="M9" s="108"/>
      <c r="N9" s="108"/>
      <c r="O9" s="349">
        <f t="shared" si="9"/>
        <v>0</v>
      </c>
      <c r="P9" s="329">
        <f t="shared" ref="P9" si="11">IF(N9=0,0,M9/N9)</f>
        <v>0</v>
      </c>
      <c r="Q9" s="135"/>
      <c r="R9" s="237">
        <f t="shared" si="6"/>
        <v>4.3400000000000001E-2</v>
      </c>
      <c r="S9" s="237">
        <f t="shared" si="7"/>
        <v>0.1</v>
      </c>
    </row>
    <row r="10" spans="1:20" x14ac:dyDescent="0.3">
      <c r="A10" s="66"/>
      <c r="B10" s="6"/>
      <c r="C10" s="6"/>
      <c r="D10" s="6"/>
      <c r="E10" s="7" t="s">
        <v>342</v>
      </c>
      <c r="F10" s="255" t="s">
        <v>6</v>
      </c>
      <c r="G10" s="8"/>
      <c r="H10" s="266"/>
      <c r="I10" s="8">
        <v>98</v>
      </c>
      <c r="J10" s="329">
        <f t="shared" si="4"/>
        <v>0</v>
      </c>
      <c r="K10" s="329">
        <f t="shared" si="5"/>
        <v>0</v>
      </c>
      <c r="L10" s="333"/>
      <c r="M10" s="246"/>
      <c r="N10" s="108"/>
      <c r="O10" s="349">
        <f t="shared" si="0"/>
        <v>0</v>
      </c>
      <c r="P10" s="329">
        <f t="shared" si="1"/>
        <v>0</v>
      </c>
      <c r="Q10" s="135"/>
      <c r="R10" s="237">
        <f t="shared" si="6"/>
        <v>0</v>
      </c>
      <c r="S10" s="237">
        <f t="shared" si="7"/>
        <v>0</v>
      </c>
    </row>
    <row r="11" spans="1:20" x14ac:dyDescent="0.3">
      <c r="A11" s="66"/>
      <c r="B11" s="6"/>
      <c r="C11" s="6"/>
      <c r="D11" s="6"/>
      <c r="E11" s="7" t="s">
        <v>348</v>
      </c>
      <c r="F11" s="255" t="s">
        <v>6</v>
      </c>
      <c r="G11" s="8">
        <v>2</v>
      </c>
      <c r="H11" s="266">
        <f>SUM(0.434+0.692)</f>
        <v>1.1259999999999999</v>
      </c>
      <c r="I11" s="8">
        <v>75</v>
      </c>
      <c r="J11" s="329">
        <f t="shared" si="4"/>
        <v>2.6666666666666668E-2</v>
      </c>
      <c r="K11" s="329">
        <f t="shared" si="5"/>
        <v>1.5013333333333332E-2</v>
      </c>
      <c r="L11" s="333"/>
      <c r="M11" s="246"/>
      <c r="N11" s="108"/>
      <c r="O11" s="349">
        <f t="shared" si="0"/>
        <v>0</v>
      </c>
      <c r="P11" s="329">
        <f t="shared" si="1"/>
        <v>0</v>
      </c>
      <c r="Q11" s="135"/>
      <c r="R11" s="237">
        <f t="shared" si="6"/>
        <v>1.5013333333333332E-2</v>
      </c>
      <c r="S11" s="237">
        <f t="shared" si="7"/>
        <v>2.6666666666666668E-2</v>
      </c>
    </row>
    <row r="12" spans="1:20" x14ac:dyDescent="0.3">
      <c r="A12" s="66"/>
      <c r="B12" s="6"/>
      <c r="C12" s="6"/>
      <c r="D12" s="6"/>
      <c r="E12" s="7" t="s">
        <v>346</v>
      </c>
      <c r="F12" s="255" t="s">
        <v>6</v>
      </c>
      <c r="G12" s="8"/>
      <c r="H12" s="266"/>
      <c r="I12" s="8">
        <v>1</v>
      </c>
      <c r="J12" s="329">
        <f t="shared" si="4"/>
        <v>0</v>
      </c>
      <c r="K12" s="329">
        <f t="shared" si="5"/>
        <v>0</v>
      </c>
      <c r="L12" s="332"/>
      <c r="M12" s="108"/>
      <c r="N12" s="108">
        <v>2</v>
      </c>
      <c r="O12" s="349">
        <f t="shared" si="0"/>
        <v>0</v>
      </c>
      <c r="P12" s="329">
        <f t="shared" si="1"/>
        <v>0</v>
      </c>
      <c r="Q12" s="135"/>
      <c r="R12" s="237">
        <f t="shared" si="6"/>
        <v>0</v>
      </c>
      <c r="S12" s="237">
        <f t="shared" si="7"/>
        <v>0</v>
      </c>
    </row>
    <row r="13" spans="1:20" x14ac:dyDescent="0.3">
      <c r="A13" s="66"/>
      <c r="B13" s="6"/>
      <c r="C13" s="6"/>
      <c r="D13" s="6"/>
      <c r="E13" s="8" t="s">
        <v>345</v>
      </c>
      <c r="F13" s="256" t="s">
        <v>8</v>
      </c>
      <c r="G13" s="8"/>
      <c r="H13" s="266"/>
      <c r="I13" s="8">
        <v>18</v>
      </c>
      <c r="J13" s="329">
        <f t="shared" si="4"/>
        <v>0</v>
      </c>
      <c r="K13" s="329">
        <f t="shared" si="5"/>
        <v>0</v>
      </c>
      <c r="L13" s="332"/>
      <c r="M13" s="108"/>
      <c r="N13" s="108"/>
      <c r="O13" s="349">
        <f t="shared" si="0"/>
        <v>0</v>
      </c>
      <c r="P13" s="329">
        <f t="shared" si="1"/>
        <v>0</v>
      </c>
      <c r="Q13" s="135"/>
      <c r="R13" s="237">
        <f t="shared" si="6"/>
        <v>0</v>
      </c>
      <c r="S13" s="237">
        <f t="shared" si="7"/>
        <v>0</v>
      </c>
    </row>
    <row r="14" spans="1:20" x14ac:dyDescent="0.3">
      <c r="A14" s="66"/>
      <c r="B14" s="6"/>
      <c r="C14" s="6"/>
      <c r="D14" s="6"/>
      <c r="E14" s="8" t="s">
        <v>350</v>
      </c>
      <c r="F14" s="256" t="s">
        <v>291</v>
      </c>
      <c r="G14" s="8">
        <v>1</v>
      </c>
      <c r="H14" s="266">
        <v>0.434</v>
      </c>
      <c r="I14" s="8">
        <v>12</v>
      </c>
      <c r="J14" s="329">
        <f t="shared" si="4"/>
        <v>8.3333333333333329E-2</v>
      </c>
      <c r="K14" s="329">
        <f t="shared" si="5"/>
        <v>3.6166666666666666E-2</v>
      </c>
      <c r="L14" s="332"/>
      <c r="M14" s="108"/>
      <c r="N14" s="108"/>
      <c r="O14" s="349">
        <f t="shared" si="0"/>
        <v>0</v>
      </c>
      <c r="P14" s="329">
        <f t="shared" si="1"/>
        <v>0</v>
      </c>
      <c r="Q14" s="135"/>
      <c r="R14" s="237">
        <f t="shared" si="6"/>
        <v>3.6166666666666666E-2</v>
      </c>
      <c r="S14" s="237">
        <f t="shared" si="7"/>
        <v>8.3333333333333329E-2</v>
      </c>
    </row>
    <row r="15" spans="1:20" ht="15" thickBot="1" x14ac:dyDescent="0.35">
      <c r="A15" s="67"/>
      <c r="B15" s="9"/>
      <c r="C15" s="9"/>
      <c r="D15" s="9"/>
      <c r="E15" s="9"/>
      <c r="F15" s="10"/>
      <c r="G15" s="94">
        <f>SUM(G4:G14)</f>
        <v>4</v>
      </c>
      <c r="H15" s="267">
        <f>SUM(H4:H14)</f>
        <v>1.9939999999999998</v>
      </c>
      <c r="I15" s="94">
        <f>SUM(I4:I14)</f>
        <v>315</v>
      </c>
      <c r="J15" s="114">
        <f>IF(G15=0,0,G15/I15)</f>
        <v>1.2698412698412698E-2</v>
      </c>
      <c r="K15" s="114">
        <f>IF(I15=0,0,H15/I15)</f>
        <v>6.3301587301587293E-3</v>
      </c>
      <c r="L15" s="94">
        <f>SUM(L4:L14)</f>
        <v>0</v>
      </c>
      <c r="M15" s="62">
        <f>SUM(M4:M14)</f>
        <v>0</v>
      </c>
      <c r="N15" s="94">
        <f>SUM(N4:N14)</f>
        <v>2</v>
      </c>
      <c r="O15" s="114">
        <f t="shared" si="0"/>
        <v>0</v>
      </c>
      <c r="P15" s="306">
        <f t="shared" si="1"/>
        <v>0</v>
      </c>
      <c r="Q15" s="135"/>
      <c r="R15" s="186">
        <f t="shared" si="2"/>
        <v>6.2902208201892741E-3</v>
      </c>
      <c r="S15" s="188">
        <f t="shared" si="3"/>
        <v>1.2618296529968454E-2</v>
      </c>
    </row>
    <row r="16" spans="1:20" ht="111" thickBot="1" x14ac:dyDescent="0.35">
      <c r="A16" s="278"/>
      <c r="B16" s="279"/>
      <c r="C16" s="279"/>
      <c r="D16" s="279"/>
      <c r="E16" s="279" t="s">
        <v>123</v>
      </c>
      <c r="F16" s="279" t="s">
        <v>0</v>
      </c>
      <c r="G16" s="33" t="s">
        <v>301</v>
      </c>
      <c r="H16" s="265" t="s">
        <v>302</v>
      </c>
      <c r="I16" s="327" t="s">
        <v>303</v>
      </c>
      <c r="J16" s="328" t="s">
        <v>112</v>
      </c>
      <c r="K16" s="328" t="s">
        <v>241</v>
      </c>
      <c r="L16" s="58" t="s">
        <v>304</v>
      </c>
      <c r="M16" s="58" t="s">
        <v>305</v>
      </c>
      <c r="N16" s="327" t="s">
        <v>306</v>
      </c>
      <c r="O16" s="328" t="s">
        <v>112</v>
      </c>
      <c r="P16" s="328" t="s">
        <v>241</v>
      </c>
      <c r="Q16" s="135"/>
      <c r="R16" s="147"/>
      <c r="S16" s="195"/>
    </row>
    <row r="17" spans="1:19" x14ac:dyDescent="0.3">
      <c r="A17" s="284" t="s">
        <v>34</v>
      </c>
      <c r="B17" s="285"/>
      <c r="C17" s="285"/>
      <c r="D17" s="285"/>
      <c r="E17" s="285"/>
      <c r="F17" s="285"/>
      <c r="G17" s="286">
        <v>1</v>
      </c>
      <c r="H17" s="354">
        <v>1.24</v>
      </c>
      <c r="I17" s="286">
        <v>261</v>
      </c>
      <c r="J17" s="335">
        <f>IF(G17=0,0,G17/I17)</f>
        <v>3.8314176245210726E-3</v>
      </c>
      <c r="K17" s="335">
        <f>IF(I17=0,0,H17/I17)</f>
        <v>4.7509578544061301E-3</v>
      </c>
      <c r="L17" s="340">
        <v>1</v>
      </c>
      <c r="M17" s="352">
        <v>1.29</v>
      </c>
      <c r="N17" s="289">
        <v>34</v>
      </c>
      <c r="O17" s="335">
        <f t="shared" ref="O17:O23" si="12">IF(L17=0,0,L17/N17)</f>
        <v>2.9411764705882353E-2</v>
      </c>
      <c r="P17" s="335">
        <f t="shared" ref="P17:P23" si="13">IF(N17=0,0,M17/N17)</f>
        <v>3.7941176470588235E-2</v>
      </c>
      <c r="Q17" s="135"/>
      <c r="R17" s="186">
        <f t="shared" ref="R17:R22" si="14">IF((I17+N17)&gt;0,(H17+M17)/(I17+N17),"")</f>
        <v>8.5762711864406788E-3</v>
      </c>
      <c r="S17" s="188">
        <f t="shared" ref="S17:S23" si="15">IF((I17+N17)&gt;0,(G17+L17)/(I17+N17),"")</f>
        <v>6.7796610169491523E-3</v>
      </c>
    </row>
    <row r="18" spans="1:19" x14ac:dyDescent="0.3">
      <c r="A18" s="69"/>
      <c r="B18" s="11"/>
      <c r="C18" s="11"/>
      <c r="D18" s="11"/>
      <c r="E18" s="12" t="s">
        <v>337</v>
      </c>
      <c r="F18" s="257" t="s">
        <v>231</v>
      </c>
      <c r="G18" s="13"/>
      <c r="H18" s="248"/>
      <c r="I18" s="13">
        <v>70</v>
      </c>
      <c r="J18" s="334">
        <f t="shared" ref="J18:J23" si="16">IF(G18=0,0,G18/I18)</f>
        <v>0</v>
      </c>
      <c r="K18" s="334">
        <f t="shared" ref="K18:K23" si="17">IF(I18=0,0,H18/I18)</f>
        <v>0</v>
      </c>
      <c r="L18" s="341"/>
      <c r="M18" s="85"/>
      <c r="N18" s="110">
        <v>5</v>
      </c>
      <c r="O18" s="334">
        <f t="shared" si="12"/>
        <v>0</v>
      </c>
      <c r="P18" s="334">
        <f t="shared" si="13"/>
        <v>0</v>
      </c>
      <c r="Q18" s="135"/>
      <c r="R18" s="237">
        <f t="shared" si="14"/>
        <v>0</v>
      </c>
      <c r="S18" s="237">
        <f t="shared" si="15"/>
        <v>0</v>
      </c>
    </row>
    <row r="19" spans="1:19" x14ac:dyDescent="0.3">
      <c r="A19" s="69"/>
      <c r="B19" s="11"/>
      <c r="C19" s="11"/>
      <c r="D19" s="11"/>
      <c r="E19" s="12" t="s">
        <v>336</v>
      </c>
      <c r="F19" s="257" t="s">
        <v>232</v>
      </c>
      <c r="G19" s="13">
        <v>1</v>
      </c>
      <c r="H19" s="248">
        <v>1.2410000000000001</v>
      </c>
      <c r="I19" s="13">
        <v>99</v>
      </c>
      <c r="J19" s="334">
        <f t="shared" si="16"/>
        <v>1.0101010101010102E-2</v>
      </c>
      <c r="K19" s="334">
        <f t="shared" si="17"/>
        <v>1.2535353535353537E-2</v>
      </c>
      <c r="L19" s="341">
        <v>1</v>
      </c>
      <c r="M19" s="85">
        <v>1.2869999999999999</v>
      </c>
      <c r="N19" s="110">
        <v>8</v>
      </c>
      <c r="O19" s="334">
        <f t="shared" si="12"/>
        <v>0.125</v>
      </c>
      <c r="P19" s="334">
        <f t="shared" si="13"/>
        <v>0.16087499999999999</v>
      </c>
      <c r="Q19" s="135"/>
      <c r="R19" s="237">
        <f t="shared" si="14"/>
        <v>2.3626168224299065E-2</v>
      </c>
      <c r="S19" s="237">
        <f t="shared" si="15"/>
        <v>1.8691588785046728E-2</v>
      </c>
    </row>
    <row r="20" spans="1:19" x14ac:dyDescent="0.3">
      <c r="A20" s="69"/>
      <c r="B20" s="11"/>
      <c r="C20" s="11"/>
      <c r="D20" s="11"/>
      <c r="E20" s="12" t="s">
        <v>338</v>
      </c>
      <c r="F20" s="257" t="s">
        <v>233</v>
      </c>
      <c r="G20" s="13"/>
      <c r="H20" s="248"/>
      <c r="I20" s="13">
        <v>43</v>
      </c>
      <c r="J20" s="334">
        <f t="shared" ref="J20" si="18">IF(G20=0,0,G20/I20)</f>
        <v>0</v>
      </c>
      <c r="K20" s="334">
        <f t="shared" ref="K20" si="19">IF(I20=0,0,H20/I20)</f>
        <v>0</v>
      </c>
      <c r="L20" s="341"/>
      <c r="M20" s="85"/>
      <c r="N20" s="110">
        <v>13</v>
      </c>
      <c r="O20" s="334">
        <f t="shared" ref="O20" si="20">IF(L20=0,0,L20/N20)</f>
        <v>0</v>
      </c>
      <c r="P20" s="334">
        <f t="shared" ref="P20" si="21">IF(N20=0,0,M20/N20)</f>
        <v>0</v>
      </c>
      <c r="Q20" s="135"/>
      <c r="R20" s="237">
        <f t="shared" ref="R20" si="22">IF((I20+N20)&gt;0,(H20+M20)/(I20+N20),"")</f>
        <v>0</v>
      </c>
      <c r="S20" s="237">
        <f t="shared" ref="S20" si="23">IF((I20+N20)&gt;0,(G20+L20)/(I20+N20),"")</f>
        <v>0</v>
      </c>
    </row>
    <row r="21" spans="1:19" x14ac:dyDescent="0.3">
      <c r="A21" s="69"/>
      <c r="B21" s="11"/>
      <c r="C21" s="11"/>
      <c r="D21" s="11"/>
      <c r="E21" s="12" t="s">
        <v>339</v>
      </c>
      <c r="F21" s="257" t="s">
        <v>232</v>
      </c>
      <c r="G21" s="13"/>
      <c r="H21" s="248"/>
      <c r="I21" s="13">
        <v>6</v>
      </c>
      <c r="J21" s="334">
        <f t="shared" si="16"/>
        <v>0</v>
      </c>
      <c r="K21" s="334">
        <f t="shared" si="17"/>
        <v>0</v>
      </c>
      <c r="L21" s="341"/>
      <c r="M21" s="85"/>
      <c r="N21" s="110">
        <v>1</v>
      </c>
      <c r="O21" s="334">
        <f t="shared" si="12"/>
        <v>0</v>
      </c>
      <c r="P21" s="334">
        <f t="shared" si="13"/>
        <v>0</v>
      </c>
      <c r="Q21" s="135"/>
      <c r="R21" s="237">
        <f t="shared" si="14"/>
        <v>0</v>
      </c>
      <c r="S21" s="237">
        <f t="shared" si="15"/>
        <v>0</v>
      </c>
    </row>
    <row r="22" spans="1:19" x14ac:dyDescent="0.3">
      <c r="A22" s="69"/>
      <c r="B22" s="11"/>
      <c r="C22" s="11"/>
      <c r="D22" s="11"/>
      <c r="E22" s="12" t="s">
        <v>335</v>
      </c>
      <c r="F22" s="257" t="s">
        <v>14</v>
      </c>
      <c r="G22" s="13"/>
      <c r="H22" s="248"/>
      <c r="I22" s="13">
        <v>43</v>
      </c>
      <c r="J22" s="334">
        <f t="shared" ref="J22" si="24">IF(G22=0,0,G22/I22)</f>
        <v>0</v>
      </c>
      <c r="K22" s="334">
        <f t="shared" ref="K22" si="25">IF(I22=0,0,H22/I22)</f>
        <v>0</v>
      </c>
      <c r="L22" s="341"/>
      <c r="M22" s="85"/>
      <c r="N22" s="110">
        <v>7</v>
      </c>
      <c r="O22" s="334">
        <f>IF(L22=0,0,L22/N22)</f>
        <v>0</v>
      </c>
      <c r="P22" s="334">
        <f t="shared" ref="P22" si="26">IF(N22=0,0,M22/N22)</f>
        <v>0</v>
      </c>
      <c r="Q22" s="135"/>
      <c r="R22" s="237">
        <f t="shared" si="14"/>
        <v>0</v>
      </c>
      <c r="S22" s="237">
        <f t="shared" si="15"/>
        <v>0</v>
      </c>
    </row>
    <row r="23" spans="1:19" ht="15" thickBot="1" x14ac:dyDescent="0.35">
      <c r="A23" s="70"/>
      <c r="B23" s="14"/>
      <c r="C23" s="14"/>
      <c r="D23" s="14"/>
      <c r="E23" s="14"/>
      <c r="F23" s="15"/>
      <c r="G23" s="87">
        <f>SUM(G18:G22)</f>
        <v>1</v>
      </c>
      <c r="H23" s="269">
        <f>SUM(H18:H22)</f>
        <v>1.2410000000000001</v>
      </c>
      <c r="I23" s="87">
        <f>SUM(I18:I22)</f>
        <v>261</v>
      </c>
      <c r="J23" s="290">
        <f t="shared" si="16"/>
        <v>3.8314176245210726E-3</v>
      </c>
      <c r="K23" s="290">
        <f t="shared" si="17"/>
        <v>4.7547892720306521E-3</v>
      </c>
      <c r="L23" s="87">
        <f>SUM(L18:L22)</f>
        <v>1</v>
      </c>
      <c r="M23" s="88">
        <f>SUM(M18:M22)</f>
        <v>1.2869999999999999</v>
      </c>
      <c r="N23" s="229">
        <f>SUM(N18:N22)</f>
        <v>34</v>
      </c>
      <c r="O23" s="350">
        <f t="shared" si="12"/>
        <v>2.9411764705882353E-2</v>
      </c>
      <c r="P23" s="310">
        <f t="shared" si="13"/>
        <v>3.7852941176470589E-2</v>
      </c>
      <c r="Q23" s="135"/>
      <c r="R23" s="186">
        <f>IF((I23+N23)&gt;0,(H23+M23)/(I23+N23),"")</f>
        <v>8.5694915254237291E-3</v>
      </c>
      <c r="S23" s="188">
        <f t="shared" si="15"/>
        <v>6.7796610169491523E-3</v>
      </c>
    </row>
    <row r="24" spans="1:19" ht="111" thickBot="1" x14ac:dyDescent="0.35">
      <c r="A24" s="278"/>
      <c r="B24" s="279"/>
      <c r="C24" s="279"/>
      <c r="D24" s="279"/>
      <c r="E24" s="279" t="s">
        <v>123</v>
      </c>
      <c r="F24" s="279" t="s">
        <v>0</v>
      </c>
      <c r="G24" s="33" t="s">
        <v>301</v>
      </c>
      <c r="H24" s="265" t="s">
        <v>302</v>
      </c>
      <c r="I24" s="327" t="s">
        <v>303</v>
      </c>
      <c r="J24" s="328" t="s">
        <v>112</v>
      </c>
      <c r="K24" s="328" t="s">
        <v>241</v>
      </c>
      <c r="L24" s="58" t="s">
        <v>304</v>
      </c>
      <c r="M24" s="58" t="s">
        <v>305</v>
      </c>
      <c r="N24" s="327" t="s">
        <v>306</v>
      </c>
      <c r="O24" s="328" t="s">
        <v>112</v>
      </c>
      <c r="P24" s="328" t="s">
        <v>241</v>
      </c>
      <c r="Q24" s="135"/>
      <c r="R24" s="355"/>
      <c r="S24" s="355"/>
    </row>
    <row r="25" spans="1:19" x14ac:dyDescent="0.3">
      <c r="A25" s="71" t="s">
        <v>37</v>
      </c>
      <c r="B25" s="16"/>
      <c r="C25" s="16"/>
      <c r="D25" s="16"/>
      <c r="E25" s="17"/>
      <c r="F25" s="17"/>
      <c r="G25" s="291">
        <v>2</v>
      </c>
      <c r="H25" s="249">
        <v>1.59</v>
      </c>
      <c r="I25" s="98">
        <v>142</v>
      </c>
      <c r="J25" s="339">
        <f>IF(I25=0,0,G25/I25)</f>
        <v>1.4084507042253521E-2</v>
      </c>
      <c r="K25" s="339">
        <f>IF(I25=0,0,H25/I25)</f>
        <v>1.1197183098591549E-2</v>
      </c>
      <c r="L25" s="336">
        <v>0</v>
      </c>
      <c r="M25" s="98">
        <v>0</v>
      </c>
      <c r="N25" s="98">
        <v>23</v>
      </c>
      <c r="O25" s="339">
        <f t="shared" ref="O25:O57" si="27">IF(L25=0,0,L25/N25)</f>
        <v>0</v>
      </c>
      <c r="P25" s="339">
        <f t="shared" ref="P25:P57" si="28">IF(N25=0,0,M25/N25)</f>
        <v>0</v>
      </c>
      <c r="Q25" s="135"/>
      <c r="R25" s="186">
        <f t="shared" ref="R25:R57" si="29">IF((I25+N25)&gt;0,(H25+M25)/(I25+N25),"")</f>
        <v>9.6363636363636374E-3</v>
      </c>
      <c r="S25" s="188">
        <f>IF((I25+N25)&gt;0,(G25+L25)/(I25+N25),"")</f>
        <v>1.2121212121212121E-2</v>
      </c>
    </row>
    <row r="26" spans="1:19" x14ac:dyDescent="0.3">
      <c r="A26" s="392"/>
      <c r="B26" s="393"/>
      <c r="C26" s="393"/>
      <c r="D26" s="393"/>
      <c r="E26" s="19" t="s">
        <v>352</v>
      </c>
      <c r="F26" s="259" t="s">
        <v>356</v>
      </c>
      <c r="G26" s="28"/>
      <c r="H26" s="394"/>
      <c r="I26" s="396">
        <v>2</v>
      </c>
      <c r="J26" s="339">
        <f t="shared" ref="J26:J57" si="30">IF(I26=0,0,G26/I26)</f>
        <v>0</v>
      </c>
      <c r="K26" s="339">
        <f t="shared" ref="K26:K57" si="31">IF(I26=0,0,H26/I26)</f>
        <v>0</v>
      </c>
      <c r="L26" s="395"/>
      <c r="M26" s="93"/>
      <c r="N26" s="396"/>
      <c r="O26" s="339">
        <f t="shared" si="27"/>
        <v>0</v>
      </c>
      <c r="P26" s="339">
        <f t="shared" si="28"/>
        <v>0</v>
      </c>
      <c r="Q26" s="135"/>
      <c r="R26" s="237">
        <f t="shared" ref="R26:R56" si="32">IF((I26+N26)&gt;0,(H26+M26)/(I26+N26),"")</f>
        <v>0</v>
      </c>
      <c r="S26" s="237">
        <f t="shared" ref="S26:S56" si="33">IF((I26+N26)&gt;0,(G26+L26)/(I26+N26),"")</f>
        <v>0</v>
      </c>
    </row>
    <row r="27" spans="1:19" x14ac:dyDescent="0.3">
      <c r="A27" s="392"/>
      <c r="B27" s="393"/>
      <c r="C27" s="393"/>
      <c r="D27" s="393"/>
      <c r="E27" s="19" t="s">
        <v>353</v>
      </c>
      <c r="F27" s="259" t="s">
        <v>357</v>
      </c>
      <c r="G27" s="28"/>
      <c r="H27" s="394"/>
      <c r="I27" s="396">
        <v>14</v>
      </c>
      <c r="J27" s="339">
        <f t="shared" si="30"/>
        <v>0</v>
      </c>
      <c r="K27" s="339">
        <f t="shared" si="31"/>
        <v>0</v>
      </c>
      <c r="L27" s="395"/>
      <c r="M27" s="93"/>
      <c r="N27" s="396">
        <v>1</v>
      </c>
      <c r="O27" s="339">
        <f t="shared" si="27"/>
        <v>0</v>
      </c>
      <c r="P27" s="339">
        <f t="shared" si="28"/>
        <v>0</v>
      </c>
      <c r="Q27" s="135"/>
      <c r="R27" s="237">
        <f t="shared" si="32"/>
        <v>0</v>
      </c>
      <c r="S27" s="237">
        <f t="shared" si="33"/>
        <v>0</v>
      </c>
    </row>
    <row r="28" spans="1:19" x14ac:dyDescent="0.3">
      <c r="A28" s="72"/>
      <c r="B28" s="18"/>
      <c r="C28" s="18"/>
      <c r="D28" s="18"/>
      <c r="E28" s="19" t="s">
        <v>354</v>
      </c>
      <c r="F28" s="259" t="s">
        <v>20</v>
      </c>
      <c r="G28" s="20"/>
      <c r="H28" s="118"/>
      <c r="I28" s="100">
        <v>3</v>
      </c>
      <c r="J28" s="339">
        <f t="shared" si="30"/>
        <v>0</v>
      </c>
      <c r="K28" s="339">
        <f t="shared" si="31"/>
        <v>0</v>
      </c>
      <c r="L28" s="337"/>
      <c r="M28" s="86"/>
      <c r="N28" s="100">
        <v>1</v>
      </c>
      <c r="O28" s="339">
        <f t="shared" si="27"/>
        <v>0</v>
      </c>
      <c r="P28" s="339">
        <f t="shared" si="28"/>
        <v>0</v>
      </c>
      <c r="Q28" s="135"/>
      <c r="R28" s="237">
        <f t="shared" si="32"/>
        <v>0</v>
      </c>
      <c r="S28" s="237">
        <f t="shared" si="33"/>
        <v>0</v>
      </c>
    </row>
    <row r="29" spans="1:19" x14ac:dyDescent="0.3">
      <c r="A29" s="72"/>
      <c r="B29" s="18"/>
      <c r="C29" s="18"/>
      <c r="D29" s="18"/>
      <c r="E29" s="19" t="s">
        <v>355</v>
      </c>
      <c r="F29" s="259" t="s">
        <v>207</v>
      </c>
      <c r="G29" s="20"/>
      <c r="H29" s="118"/>
      <c r="I29" s="100">
        <v>6</v>
      </c>
      <c r="J29" s="339">
        <f t="shared" si="30"/>
        <v>0</v>
      </c>
      <c r="K29" s="339">
        <f t="shared" si="31"/>
        <v>0</v>
      </c>
      <c r="L29" s="337"/>
      <c r="M29" s="86"/>
      <c r="N29" s="100">
        <v>2</v>
      </c>
      <c r="O29" s="339">
        <f t="shared" si="27"/>
        <v>0</v>
      </c>
      <c r="P29" s="339">
        <f t="shared" si="28"/>
        <v>0</v>
      </c>
      <c r="Q29" s="135"/>
      <c r="R29" s="237">
        <f t="shared" si="32"/>
        <v>0</v>
      </c>
      <c r="S29" s="237">
        <f t="shared" si="33"/>
        <v>0</v>
      </c>
    </row>
    <row r="30" spans="1:19" x14ac:dyDescent="0.3">
      <c r="A30" s="72"/>
      <c r="B30" s="18"/>
      <c r="C30" s="18"/>
      <c r="D30" s="18"/>
      <c r="E30" s="19" t="s">
        <v>385</v>
      </c>
      <c r="F30" s="259" t="s">
        <v>20</v>
      </c>
      <c r="G30" s="20"/>
      <c r="H30" s="118"/>
      <c r="I30" s="100"/>
      <c r="J30" s="339">
        <f t="shared" ref="J30" si="34">IF(I30=0,0,G30/I30)</f>
        <v>0</v>
      </c>
      <c r="K30" s="339">
        <f t="shared" ref="K30" si="35">IF(I30=0,0,H30/I30)</f>
        <v>0</v>
      </c>
      <c r="L30" s="337"/>
      <c r="M30" s="86"/>
      <c r="N30" s="100">
        <v>1</v>
      </c>
      <c r="O30" s="339">
        <f t="shared" si="27"/>
        <v>0</v>
      </c>
      <c r="P30" s="339">
        <f t="shared" si="28"/>
        <v>0</v>
      </c>
      <c r="Q30" s="135"/>
      <c r="R30" s="237">
        <f t="shared" si="32"/>
        <v>0</v>
      </c>
      <c r="S30" s="237">
        <f t="shared" si="33"/>
        <v>0</v>
      </c>
    </row>
    <row r="31" spans="1:19" x14ac:dyDescent="0.3">
      <c r="A31" s="72"/>
      <c r="B31" s="18"/>
      <c r="C31" s="18"/>
      <c r="D31" s="18"/>
      <c r="E31" s="19" t="s">
        <v>368</v>
      </c>
      <c r="F31" s="259" t="s">
        <v>356</v>
      </c>
      <c r="G31" s="20"/>
      <c r="H31" s="118"/>
      <c r="I31" s="100">
        <v>2</v>
      </c>
      <c r="J31" s="339">
        <f t="shared" si="30"/>
        <v>0</v>
      </c>
      <c r="K31" s="339">
        <f t="shared" si="31"/>
        <v>0</v>
      </c>
      <c r="L31" s="337"/>
      <c r="M31" s="86"/>
      <c r="N31" s="100">
        <v>1</v>
      </c>
      <c r="O31" s="339">
        <f t="shared" si="27"/>
        <v>0</v>
      </c>
      <c r="P31" s="339">
        <f t="shared" si="28"/>
        <v>0</v>
      </c>
      <c r="Q31" s="135"/>
      <c r="R31" s="237">
        <f t="shared" si="32"/>
        <v>0</v>
      </c>
      <c r="S31" s="237">
        <f t="shared" si="33"/>
        <v>0</v>
      </c>
    </row>
    <row r="32" spans="1:19" x14ac:dyDescent="0.3">
      <c r="A32" s="72"/>
      <c r="B32" s="18"/>
      <c r="C32" s="18"/>
      <c r="D32" s="18"/>
      <c r="E32" s="19" t="s">
        <v>379</v>
      </c>
      <c r="F32" s="259" t="s">
        <v>325</v>
      </c>
      <c r="G32" s="20"/>
      <c r="H32" s="118"/>
      <c r="I32" s="100"/>
      <c r="J32" s="339">
        <f t="shared" si="30"/>
        <v>0</v>
      </c>
      <c r="K32" s="339">
        <f t="shared" si="31"/>
        <v>0</v>
      </c>
      <c r="L32" s="337"/>
      <c r="M32" s="86"/>
      <c r="N32" s="100">
        <v>1</v>
      </c>
      <c r="O32" s="339">
        <f t="shared" si="27"/>
        <v>0</v>
      </c>
      <c r="P32" s="339">
        <f t="shared" si="28"/>
        <v>0</v>
      </c>
      <c r="Q32" s="135"/>
      <c r="R32" s="237">
        <f t="shared" si="32"/>
        <v>0</v>
      </c>
      <c r="S32" s="237">
        <f t="shared" si="33"/>
        <v>0</v>
      </c>
    </row>
    <row r="33" spans="1:20" x14ac:dyDescent="0.3">
      <c r="A33" s="72"/>
      <c r="B33" s="18"/>
      <c r="C33" s="18"/>
      <c r="D33" s="18"/>
      <c r="E33" s="19" t="s">
        <v>359</v>
      </c>
      <c r="F33" s="259" t="s">
        <v>93</v>
      </c>
      <c r="G33" s="20"/>
      <c r="H33" s="270"/>
      <c r="I33" s="100">
        <v>20</v>
      </c>
      <c r="J33" s="339">
        <f t="shared" si="30"/>
        <v>0</v>
      </c>
      <c r="K33" s="339">
        <f t="shared" si="31"/>
        <v>0</v>
      </c>
      <c r="L33" s="337"/>
      <c r="M33" s="86"/>
      <c r="N33" s="100">
        <v>1</v>
      </c>
      <c r="O33" s="339">
        <f t="shared" si="27"/>
        <v>0</v>
      </c>
      <c r="P33" s="339">
        <f t="shared" si="28"/>
        <v>0</v>
      </c>
      <c r="Q33" s="135"/>
      <c r="R33" s="237">
        <f t="shared" si="32"/>
        <v>0</v>
      </c>
      <c r="S33" s="237">
        <f t="shared" si="33"/>
        <v>0</v>
      </c>
    </row>
    <row r="34" spans="1:20" x14ac:dyDescent="0.3">
      <c r="A34" s="137"/>
      <c r="B34" s="37"/>
      <c r="C34" s="37"/>
      <c r="D34" s="37"/>
      <c r="E34" s="19" t="s">
        <v>358</v>
      </c>
      <c r="F34" s="259" t="s">
        <v>54</v>
      </c>
      <c r="G34" s="20"/>
      <c r="H34" s="118"/>
      <c r="I34" s="100">
        <v>4</v>
      </c>
      <c r="J34" s="339">
        <f t="shared" si="30"/>
        <v>0</v>
      </c>
      <c r="K34" s="339">
        <f t="shared" si="31"/>
        <v>0</v>
      </c>
      <c r="L34" s="337"/>
      <c r="M34" s="86"/>
      <c r="N34" s="100"/>
      <c r="O34" s="339">
        <f t="shared" si="27"/>
        <v>0</v>
      </c>
      <c r="P34" s="339">
        <f t="shared" si="28"/>
        <v>0</v>
      </c>
      <c r="Q34" s="135"/>
      <c r="R34" s="237">
        <f t="shared" si="32"/>
        <v>0</v>
      </c>
      <c r="S34" s="237">
        <f t="shared" si="33"/>
        <v>0</v>
      </c>
    </row>
    <row r="35" spans="1:20" x14ac:dyDescent="0.3">
      <c r="A35" s="137"/>
      <c r="B35" s="37"/>
      <c r="C35" s="37"/>
      <c r="D35" s="37"/>
      <c r="E35" s="19" t="s">
        <v>362</v>
      </c>
      <c r="F35" s="259" t="s">
        <v>332</v>
      </c>
      <c r="G35" s="20"/>
      <c r="H35" s="118"/>
      <c r="I35" s="100">
        <v>6</v>
      </c>
      <c r="J35" s="339">
        <f t="shared" si="30"/>
        <v>0</v>
      </c>
      <c r="K35" s="339">
        <f t="shared" si="31"/>
        <v>0</v>
      </c>
      <c r="L35" s="337"/>
      <c r="M35" s="86"/>
      <c r="N35" s="100"/>
      <c r="O35" s="339">
        <f t="shared" si="27"/>
        <v>0</v>
      </c>
      <c r="P35" s="339">
        <f t="shared" si="28"/>
        <v>0</v>
      </c>
      <c r="Q35" s="135"/>
      <c r="R35" s="237">
        <f t="shared" si="32"/>
        <v>0</v>
      </c>
      <c r="S35" s="237">
        <f t="shared" si="33"/>
        <v>0</v>
      </c>
    </row>
    <row r="36" spans="1:20" x14ac:dyDescent="0.3">
      <c r="A36" s="137"/>
      <c r="B36" s="37"/>
      <c r="C36" s="37"/>
      <c r="D36" s="37"/>
      <c r="E36" s="19" t="s">
        <v>375</v>
      </c>
      <c r="F36" s="259" t="s">
        <v>332</v>
      </c>
      <c r="G36" s="20"/>
      <c r="H36" s="118"/>
      <c r="I36" s="100">
        <v>3</v>
      </c>
      <c r="J36" s="339">
        <f t="shared" si="30"/>
        <v>0</v>
      </c>
      <c r="K36" s="339">
        <f t="shared" si="31"/>
        <v>0</v>
      </c>
      <c r="L36" s="337"/>
      <c r="M36" s="86"/>
      <c r="N36" s="100"/>
      <c r="O36" s="339">
        <f t="shared" si="27"/>
        <v>0</v>
      </c>
      <c r="P36" s="339">
        <f t="shared" si="28"/>
        <v>0</v>
      </c>
      <c r="Q36" s="135"/>
      <c r="R36" s="237">
        <f t="shared" si="32"/>
        <v>0</v>
      </c>
      <c r="S36" s="237">
        <f t="shared" si="33"/>
        <v>0</v>
      </c>
    </row>
    <row r="37" spans="1:20" x14ac:dyDescent="0.3">
      <c r="A37" s="137"/>
      <c r="B37" s="37"/>
      <c r="C37" s="37"/>
      <c r="D37" s="37"/>
      <c r="E37" s="19" t="s">
        <v>371</v>
      </c>
      <c r="F37" s="259" t="s">
        <v>157</v>
      </c>
      <c r="G37" s="20"/>
      <c r="H37" s="118"/>
      <c r="I37" s="100">
        <v>1</v>
      </c>
      <c r="J37" s="339">
        <f t="shared" si="30"/>
        <v>0</v>
      </c>
      <c r="K37" s="339">
        <f t="shared" si="31"/>
        <v>0</v>
      </c>
      <c r="L37" s="337"/>
      <c r="M37" s="86"/>
      <c r="N37" s="100"/>
      <c r="O37" s="339">
        <f t="shared" si="27"/>
        <v>0</v>
      </c>
      <c r="P37" s="339">
        <f t="shared" si="28"/>
        <v>0</v>
      </c>
      <c r="Q37" s="135"/>
      <c r="R37" s="237">
        <f t="shared" si="32"/>
        <v>0</v>
      </c>
      <c r="S37" s="237">
        <f t="shared" si="33"/>
        <v>0</v>
      </c>
    </row>
    <row r="38" spans="1:20" x14ac:dyDescent="0.3">
      <c r="A38" s="137"/>
      <c r="B38" s="37"/>
      <c r="C38" s="37"/>
      <c r="D38" s="37"/>
      <c r="E38" s="19" t="s">
        <v>370</v>
      </c>
      <c r="F38" s="259" t="s">
        <v>194</v>
      </c>
      <c r="G38" s="20"/>
      <c r="H38" s="118"/>
      <c r="I38" s="100">
        <v>7</v>
      </c>
      <c r="J38" s="339">
        <f t="shared" si="30"/>
        <v>0</v>
      </c>
      <c r="K38" s="339">
        <f t="shared" si="31"/>
        <v>0</v>
      </c>
      <c r="L38" s="337"/>
      <c r="M38" s="86"/>
      <c r="N38" s="100"/>
      <c r="O38" s="339">
        <f t="shared" si="27"/>
        <v>0</v>
      </c>
      <c r="P38" s="339">
        <f t="shared" si="28"/>
        <v>0</v>
      </c>
      <c r="Q38" s="135"/>
      <c r="R38" s="237">
        <f t="shared" si="32"/>
        <v>0</v>
      </c>
      <c r="S38" s="237">
        <f t="shared" si="33"/>
        <v>0</v>
      </c>
    </row>
    <row r="39" spans="1:20" x14ac:dyDescent="0.3">
      <c r="A39" s="137"/>
      <c r="B39" s="37"/>
      <c r="C39" s="37"/>
      <c r="D39" s="37"/>
      <c r="E39" s="19" t="s">
        <v>364</v>
      </c>
      <c r="F39" s="259" t="s">
        <v>334</v>
      </c>
      <c r="G39" s="20"/>
      <c r="H39" s="118"/>
      <c r="I39" s="100">
        <v>1</v>
      </c>
      <c r="J39" s="339">
        <f t="shared" si="30"/>
        <v>0</v>
      </c>
      <c r="K39" s="339">
        <f t="shared" si="31"/>
        <v>0</v>
      </c>
      <c r="L39" s="337"/>
      <c r="M39" s="161"/>
      <c r="N39" s="100"/>
      <c r="O39" s="339">
        <f t="shared" si="27"/>
        <v>0</v>
      </c>
      <c r="P39" s="339">
        <f t="shared" si="28"/>
        <v>0</v>
      </c>
      <c r="Q39" s="146"/>
      <c r="R39" s="237">
        <f t="shared" si="32"/>
        <v>0</v>
      </c>
      <c r="S39" s="237">
        <f t="shared" si="33"/>
        <v>0</v>
      </c>
      <c r="T39" s="22"/>
    </row>
    <row r="40" spans="1:20" x14ac:dyDescent="0.3">
      <c r="A40" s="137"/>
      <c r="B40" s="37"/>
      <c r="C40" s="37"/>
      <c r="D40" s="37"/>
      <c r="E40" s="19" t="s">
        <v>369</v>
      </c>
      <c r="F40" s="259" t="s">
        <v>23</v>
      </c>
      <c r="G40" s="20">
        <v>1</v>
      </c>
      <c r="H40" s="118">
        <v>0.434</v>
      </c>
      <c r="I40" s="100">
        <v>2</v>
      </c>
      <c r="J40" s="339">
        <f t="shared" si="30"/>
        <v>0.5</v>
      </c>
      <c r="K40" s="339">
        <f t="shared" si="31"/>
        <v>0.217</v>
      </c>
      <c r="L40" s="337"/>
      <c r="M40" s="86"/>
      <c r="N40" s="100"/>
      <c r="O40" s="339">
        <f t="shared" si="27"/>
        <v>0</v>
      </c>
      <c r="P40" s="339">
        <f t="shared" si="28"/>
        <v>0</v>
      </c>
      <c r="Q40" s="146"/>
      <c r="R40" s="237">
        <f t="shared" si="32"/>
        <v>0.217</v>
      </c>
      <c r="S40" s="237">
        <f t="shared" si="33"/>
        <v>0.5</v>
      </c>
      <c r="T40" s="22"/>
    </row>
    <row r="41" spans="1:20" x14ac:dyDescent="0.3">
      <c r="A41" s="137"/>
      <c r="B41" s="37"/>
      <c r="C41" s="37"/>
      <c r="D41" s="37"/>
      <c r="E41" s="19" t="s">
        <v>365</v>
      </c>
      <c r="F41" s="259" t="s">
        <v>52</v>
      </c>
      <c r="G41" s="20"/>
      <c r="H41" s="118"/>
      <c r="I41" s="100">
        <v>1</v>
      </c>
      <c r="J41" s="339">
        <f t="shared" si="30"/>
        <v>0</v>
      </c>
      <c r="K41" s="339">
        <f t="shared" si="31"/>
        <v>0</v>
      </c>
      <c r="L41" s="337"/>
      <c r="M41" s="86"/>
      <c r="N41" s="100"/>
      <c r="O41" s="339">
        <f t="shared" si="27"/>
        <v>0</v>
      </c>
      <c r="P41" s="339">
        <f t="shared" si="28"/>
        <v>0</v>
      </c>
      <c r="Q41" s="135"/>
      <c r="R41" s="237">
        <f t="shared" si="32"/>
        <v>0</v>
      </c>
      <c r="S41" s="237">
        <f t="shared" si="33"/>
        <v>0</v>
      </c>
    </row>
    <row r="42" spans="1:20" x14ac:dyDescent="0.3">
      <c r="A42" s="137"/>
      <c r="B42" s="37"/>
      <c r="C42" s="37"/>
      <c r="D42" s="37"/>
      <c r="E42" s="19" t="s">
        <v>360</v>
      </c>
      <c r="F42" s="259" t="s">
        <v>318</v>
      </c>
      <c r="G42" s="20"/>
      <c r="H42" s="118"/>
      <c r="I42" s="100">
        <v>15</v>
      </c>
      <c r="J42" s="339">
        <f t="shared" si="30"/>
        <v>0</v>
      </c>
      <c r="K42" s="339">
        <f t="shared" si="31"/>
        <v>0</v>
      </c>
      <c r="L42" s="337"/>
      <c r="M42" s="86"/>
      <c r="N42" s="100"/>
      <c r="O42" s="339">
        <f t="shared" si="27"/>
        <v>0</v>
      </c>
      <c r="P42" s="339">
        <f t="shared" si="28"/>
        <v>0</v>
      </c>
      <c r="Q42" s="135"/>
      <c r="R42" s="237">
        <f t="shared" si="32"/>
        <v>0</v>
      </c>
      <c r="S42" s="237">
        <f t="shared" si="33"/>
        <v>0</v>
      </c>
    </row>
    <row r="43" spans="1:20" x14ac:dyDescent="0.3">
      <c r="A43" s="137"/>
      <c r="B43" s="37"/>
      <c r="C43" s="37"/>
      <c r="D43" s="37"/>
      <c r="E43" s="19" t="s">
        <v>372</v>
      </c>
      <c r="F43" s="259" t="s">
        <v>318</v>
      </c>
      <c r="G43" s="20">
        <v>1</v>
      </c>
      <c r="H43" s="118">
        <v>1.161</v>
      </c>
      <c r="I43" s="100">
        <v>3</v>
      </c>
      <c r="J43" s="339">
        <f t="shared" si="30"/>
        <v>0.33333333333333331</v>
      </c>
      <c r="K43" s="339">
        <f t="shared" si="31"/>
        <v>0.38700000000000001</v>
      </c>
      <c r="L43" s="337"/>
      <c r="M43" s="86"/>
      <c r="N43" s="100"/>
      <c r="O43" s="339">
        <f t="shared" si="27"/>
        <v>0</v>
      </c>
      <c r="P43" s="339">
        <f t="shared" si="28"/>
        <v>0</v>
      </c>
      <c r="Q43" s="135"/>
      <c r="R43" s="237">
        <f t="shared" si="32"/>
        <v>0.38700000000000001</v>
      </c>
      <c r="S43" s="237">
        <f t="shared" si="33"/>
        <v>0.33333333333333331</v>
      </c>
    </row>
    <row r="44" spans="1:20" x14ac:dyDescent="0.3">
      <c r="A44" s="137"/>
      <c r="B44" s="37"/>
      <c r="C44" s="37"/>
      <c r="D44" s="37"/>
      <c r="E44" s="19" t="s">
        <v>366</v>
      </c>
      <c r="F44" s="260" t="s">
        <v>367</v>
      </c>
      <c r="G44" s="20"/>
      <c r="H44" s="118"/>
      <c r="I44" s="100">
        <v>2</v>
      </c>
      <c r="J44" s="339">
        <f t="shared" si="30"/>
        <v>0</v>
      </c>
      <c r="K44" s="339">
        <f t="shared" si="31"/>
        <v>0</v>
      </c>
      <c r="L44" s="337"/>
      <c r="M44" s="86"/>
      <c r="N44" s="100"/>
      <c r="O44" s="339">
        <f t="shared" si="27"/>
        <v>0</v>
      </c>
      <c r="P44" s="339">
        <f t="shared" si="28"/>
        <v>0</v>
      </c>
      <c r="Q44" s="135"/>
      <c r="R44" s="237">
        <f t="shared" si="32"/>
        <v>0</v>
      </c>
      <c r="S44" s="237">
        <f t="shared" si="33"/>
        <v>0</v>
      </c>
    </row>
    <row r="45" spans="1:20" x14ac:dyDescent="0.3">
      <c r="A45" s="137"/>
      <c r="B45" s="37"/>
      <c r="C45" s="37"/>
      <c r="D45" s="37"/>
      <c r="E45" s="19" t="s">
        <v>361</v>
      </c>
      <c r="F45" s="259" t="s">
        <v>289</v>
      </c>
      <c r="G45" s="20"/>
      <c r="H45" s="118"/>
      <c r="I45" s="100">
        <v>21</v>
      </c>
      <c r="J45" s="339">
        <f t="shared" si="30"/>
        <v>0</v>
      </c>
      <c r="K45" s="339">
        <f t="shared" si="31"/>
        <v>0</v>
      </c>
      <c r="L45" s="337"/>
      <c r="M45" s="86"/>
      <c r="N45" s="100">
        <v>6</v>
      </c>
      <c r="O45" s="339">
        <f t="shared" si="27"/>
        <v>0</v>
      </c>
      <c r="P45" s="339">
        <f t="shared" si="28"/>
        <v>0</v>
      </c>
      <c r="Q45" s="135"/>
      <c r="R45" s="237">
        <f t="shared" si="32"/>
        <v>0</v>
      </c>
      <c r="S45" s="237">
        <f t="shared" si="33"/>
        <v>0</v>
      </c>
    </row>
    <row r="46" spans="1:20" x14ac:dyDescent="0.3">
      <c r="A46" s="137"/>
      <c r="B46" s="37"/>
      <c r="C46" s="37"/>
      <c r="D46" s="37"/>
      <c r="E46" s="19" t="s">
        <v>373</v>
      </c>
      <c r="F46" s="259" t="s">
        <v>289</v>
      </c>
      <c r="G46" s="38"/>
      <c r="H46" s="118"/>
      <c r="I46" s="100">
        <v>5</v>
      </c>
      <c r="J46" s="339">
        <f t="shared" si="30"/>
        <v>0</v>
      </c>
      <c r="K46" s="339">
        <f t="shared" si="31"/>
        <v>0</v>
      </c>
      <c r="L46" s="337"/>
      <c r="M46" s="86"/>
      <c r="N46" s="100">
        <v>1</v>
      </c>
      <c r="O46" s="339">
        <f t="shared" si="27"/>
        <v>0</v>
      </c>
      <c r="P46" s="339">
        <f t="shared" si="28"/>
        <v>0</v>
      </c>
      <c r="Q46" s="146"/>
      <c r="R46" s="237">
        <f t="shared" si="32"/>
        <v>0</v>
      </c>
      <c r="S46" s="237">
        <f t="shared" si="33"/>
        <v>0</v>
      </c>
      <c r="T46" s="22"/>
    </row>
    <row r="47" spans="1:20" x14ac:dyDescent="0.3">
      <c r="A47" s="137"/>
      <c r="B47" s="37"/>
      <c r="C47" s="37"/>
      <c r="D47" s="37"/>
      <c r="E47" s="19" t="s">
        <v>378</v>
      </c>
      <c r="F47" s="259" t="s">
        <v>61</v>
      </c>
      <c r="G47" s="38"/>
      <c r="H47" s="118"/>
      <c r="I47" s="100"/>
      <c r="J47" s="339">
        <f t="shared" si="30"/>
        <v>0</v>
      </c>
      <c r="K47" s="339">
        <f t="shared" si="31"/>
        <v>0</v>
      </c>
      <c r="L47" s="337"/>
      <c r="M47" s="86"/>
      <c r="N47" s="100">
        <v>1</v>
      </c>
      <c r="O47" s="339">
        <f t="shared" si="27"/>
        <v>0</v>
      </c>
      <c r="P47" s="339">
        <f t="shared" si="28"/>
        <v>0</v>
      </c>
      <c r="Q47" s="146"/>
      <c r="R47" s="237">
        <f t="shared" si="32"/>
        <v>0</v>
      </c>
      <c r="S47" s="237">
        <f t="shared" si="33"/>
        <v>0</v>
      </c>
      <c r="T47" s="22"/>
    </row>
    <row r="48" spans="1:20" x14ac:dyDescent="0.3">
      <c r="A48" s="137"/>
      <c r="B48" s="37"/>
      <c r="C48" s="37"/>
      <c r="D48" s="37"/>
      <c r="E48" s="19" t="s">
        <v>374</v>
      </c>
      <c r="F48" s="259" t="s">
        <v>30</v>
      </c>
      <c r="G48" s="20"/>
      <c r="H48" s="118"/>
      <c r="I48" s="100">
        <v>3</v>
      </c>
      <c r="J48" s="339">
        <f t="shared" si="30"/>
        <v>0</v>
      </c>
      <c r="K48" s="339">
        <f t="shared" si="31"/>
        <v>0</v>
      </c>
      <c r="L48" s="337"/>
      <c r="M48" s="86"/>
      <c r="N48" s="100"/>
      <c r="O48" s="339">
        <f t="shared" si="27"/>
        <v>0</v>
      </c>
      <c r="P48" s="339">
        <f t="shared" si="28"/>
        <v>0</v>
      </c>
      <c r="Q48" s="135"/>
      <c r="R48" s="237">
        <f t="shared" si="32"/>
        <v>0</v>
      </c>
      <c r="S48" s="237">
        <f t="shared" si="33"/>
        <v>0</v>
      </c>
    </row>
    <row r="49" spans="1:19" x14ac:dyDescent="0.3">
      <c r="A49" s="137"/>
      <c r="B49" s="37"/>
      <c r="C49" s="37"/>
      <c r="D49" s="37"/>
      <c r="E49" s="19" t="s">
        <v>363</v>
      </c>
      <c r="F49" s="259" t="s">
        <v>333</v>
      </c>
      <c r="G49" s="20"/>
      <c r="H49" s="118"/>
      <c r="I49" s="100">
        <v>17</v>
      </c>
      <c r="J49" s="339">
        <f t="shared" si="30"/>
        <v>0</v>
      </c>
      <c r="K49" s="339">
        <f t="shared" si="31"/>
        <v>0</v>
      </c>
      <c r="L49" s="338"/>
      <c r="M49" s="161"/>
      <c r="N49" s="100">
        <v>1</v>
      </c>
      <c r="O49" s="339">
        <f t="shared" si="27"/>
        <v>0</v>
      </c>
      <c r="P49" s="339">
        <f t="shared" si="28"/>
        <v>0</v>
      </c>
      <c r="Q49" s="135"/>
      <c r="R49" s="237">
        <f t="shared" si="32"/>
        <v>0</v>
      </c>
      <c r="S49" s="237">
        <f t="shared" si="33"/>
        <v>0</v>
      </c>
    </row>
    <row r="50" spans="1:19" x14ac:dyDescent="0.3">
      <c r="A50" s="137"/>
      <c r="B50" s="37"/>
      <c r="C50" s="37"/>
      <c r="D50" s="37"/>
      <c r="E50" s="20" t="s">
        <v>376</v>
      </c>
      <c r="F50" s="261" t="s">
        <v>333</v>
      </c>
      <c r="G50" s="20"/>
      <c r="H50" s="118"/>
      <c r="I50" s="100">
        <v>2</v>
      </c>
      <c r="J50" s="339">
        <f t="shared" si="30"/>
        <v>0</v>
      </c>
      <c r="K50" s="339">
        <f t="shared" si="31"/>
        <v>0</v>
      </c>
      <c r="L50" s="337"/>
      <c r="M50" s="86"/>
      <c r="N50" s="100">
        <v>1</v>
      </c>
      <c r="O50" s="339">
        <f t="shared" si="27"/>
        <v>0</v>
      </c>
      <c r="P50" s="339">
        <f t="shared" si="28"/>
        <v>0</v>
      </c>
      <c r="Q50" s="135"/>
      <c r="R50" s="237">
        <f t="shared" si="32"/>
        <v>0</v>
      </c>
      <c r="S50" s="237">
        <f t="shared" si="33"/>
        <v>0</v>
      </c>
    </row>
    <row r="51" spans="1:19" x14ac:dyDescent="0.3">
      <c r="A51" s="137"/>
      <c r="B51" s="37"/>
      <c r="C51" s="37"/>
      <c r="D51" s="37"/>
      <c r="E51" s="20" t="s">
        <v>384</v>
      </c>
      <c r="F51" s="261" t="s">
        <v>333</v>
      </c>
      <c r="G51" s="20"/>
      <c r="H51" s="118"/>
      <c r="I51" s="100"/>
      <c r="J51" s="339">
        <f t="shared" si="30"/>
        <v>0</v>
      </c>
      <c r="K51" s="339">
        <f t="shared" si="31"/>
        <v>0</v>
      </c>
      <c r="L51" s="337"/>
      <c r="M51" s="86"/>
      <c r="N51" s="100">
        <v>1</v>
      </c>
      <c r="O51" s="339">
        <f t="shared" si="27"/>
        <v>0</v>
      </c>
      <c r="P51" s="339">
        <f t="shared" si="28"/>
        <v>0</v>
      </c>
      <c r="Q51" s="135"/>
      <c r="R51" s="237">
        <f t="shared" si="32"/>
        <v>0</v>
      </c>
      <c r="S51" s="237">
        <f t="shared" si="33"/>
        <v>0</v>
      </c>
    </row>
    <row r="52" spans="1:19" x14ac:dyDescent="0.3">
      <c r="A52" s="137"/>
      <c r="B52" s="37"/>
      <c r="C52" s="37"/>
      <c r="D52" s="37"/>
      <c r="E52" s="20" t="s">
        <v>380</v>
      </c>
      <c r="F52" s="261" t="s">
        <v>326</v>
      </c>
      <c r="G52" s="20"/>
      <c r="H52" s="118"/>
      <c r="I52" s="100"/>
      <c r="J52" s="339">
        <f t="shared" si="30"/>
        <v>0</v>
      </c>
      <c r="K52" s="339">
        <f t="shared" si="31"/>
        <v>0</v>
      </c>
      <c r="L52" s="337"/>
      <c r="M52" s="86"/>
      <c r="N52" s="100">
        <v>1</v>
      </c>
      <c r="O52" s="339">
        <f t="shared" si="27"/>
        <v>0</v>
      </c>
      <c r="P52" s="339">
        <f t="shared" si="28"/>
        <v>0</v>
      </c>
      <c r="Q52" s="135"/>
      <c r="R52" s="237">
        <f t="shared" si="32"/>
        <v>0</v>
      </c>
      <c r="S52" s="237">
        <f t="shared" si="33"/>
        <v>0</v>
      </c>
    </row>
    <row r="53" spans="1:19" x14ac:dyDescent="0.3">
      <c r="A53" s="137"/>
      <c r="B53" s="37"/>
      <c r="C53" s="37"/>
      <c r="D53" s="37"/>
      <c r="E53" s="20" t="s">
        <v>383</v>
      </c>
      <c r="F53" s="261" t="s">
        <v>157</v>
      </c>
      <c r="G53" s="20"/>
      <c r="H53" s="118"/>
      <c r="I53" s="100"/>
      <c r="J53" s="339">
        <f t="shared" si="30"/>
        <v>0</v>
      </c>
      <c r="K53" s="339">
        <f t="shared" si="31"/>
        <v>0</v>
      </c>
      <c r="L53" s="337"/>
      <c r="M53" s="86"/>
      <c r="N53" s="100">
        <v>1</v>
      </c>
      <c r="O53" s="339">
        <f t="shared" si="27"/>
        <v>0</v>
      </c>
      <c r="P53" s="339">
        <f t="shared" si="28"/>
        <v>0</v>
      </c>
      <c r="Q53" s="135"/>
      <c r="R53" s="237">
        <f t="shared" si="32"/>
        <v>0</v>
      </c>
      <c r="S53" s="237">
        <f t="shared" si="33"/>
        <v>0</v>
      </c>
    </row>
    <row r="54" spans="1:19" x14ac:dyDescent="0.3">
      <c r="A54" s="137"/>
      <c r="B54" s="37"/>
      <c r="C54" s="37"/>
      <c r="D54" s="37"/>
      <c r="E54" s="20" t="s">
        <v>381</v>
      </c>
      <c r="F54" s="262" t="s">
        <v>20</v>
      </c>
      <c r="G54" s="20"/>
      <c r="H54" s="118"/>
      <c r="I54" s="100"/>
      <c r="J54" s="339">
        <f t="shared" si="30"/>
        <v>0</v>
      </c>
      <c r="K54" s="339">
        <f t="shared" si="31"/>
        <v>0</v>
      </c>
      <c r="L54" s="337"/>
      <c r="M54" s="86"/>
      <c r="N54" s="100">
        <v>1</v>
      </c>
      <c r="O54" s="339">
        <f t="shared" si="27"/>
        <v>0</v>
      </c>
      <c r="P54" s="339">
        <f t="shared" si="28"/>
        <v>0</v>
      </c>
      <c r="Q54" s="135"/>
      <c r="R54" s="237">
        <f t="shared" si="32"/>
        <v>0</v>
      </c>
      <c r="S54" s="237">
        <f t="shared" si="33"/>
        <v>0</v>
      </c>
    </row>
    <row r="55" spans="1:19" x14ac:dyDescent="0.3">
      <c r="A55" s="137"/>
      <c r="B55" s="37"/>
      <c r="C55" s="37"/>
      <c r="D55" s="37"/>
      <c r="E55" s="20" t="s">
        <v>377</v>
      </c>
      <c r="F55" s="262" t="s">
        <v>289</v>
      </c>
      <c r="G55" s="20"/>
      <c r="H55" s="118"/>
      <c r="I55" s="100">
        <v>2</v>
      </c>
      <c r="J55" s="339">
        <f t="shared" si="30"/>
        <v>0</v>
      </c>
      <c r="K55" s="339">
        <f t="shared" si="31"/>
        <v>0</v>
      </c>
      <c r="L55" s="337"/>
      <c r="M55" s="86"/>
      <c r="N55" s="100"/>
      <c r="O55" s="339">
        <f t="shared" si="27"/>
        <v>0</v>
      </c>
      <c r="P55" s="339">
        <f t="shared" si="28"/>
        <v>0</v>
      </c>
      <c r="Q55" s="135"/>
      <c r="R55" s="237">
        <f t="shared" si="32"/>
        <v>0</v>
      </c>
      <c r="S55" s="237">
        <f t="shared" si="33"/>
        <v>0</v>
      </c>
    </row>
    <row r="56" spans="1:19" x14ac:dyDescent="0.3">
      <c r="A56" s="137"/>
      <c r="B56" s="37"/>
      <c r="C56" s="37"/>
      <c r="D56" s="37"/>
      <c r="E56" s="20" t="s">
        <v>382</v>
      </c>
      <c r="F56" s="261" t="s">
        <v>23</v>
      </c>
      <c r="G56" s="20"/>
      <c r="H56" s="118"/>
      <c r="I56" s="100"/>
      <c r="J56" s="339">
        <f t="shared" si="30"/>
        <v>0</v>
      </c>
      <c r="K56" s="339">
        <f t="shared" si="31"/>
        <v>0</v>
      </c>
      <c r="L56" s="337"/>
      <c r="M56" s="86"/>
      <c r="N56" s="100">
        <v>1</v>
      </c>
      <c r="O56" s="339">
        <f t="shared" si="27"/>
        <v>0</v>
      </c>
      <c r="P56" s="339">
        <f t="shared" si="28"/>
        <v>0</v>
      </c>
      <c r="Q56" s="135"/>
      <c r="R56" s="237">
        <f t="shared" si="32"/>
        <v>0</v>
      </c>
      <c r="S56" s="237">
        <f t="shared" si="33"/>
        <v>0</v>
      </c>
    </row>
    <row r="57" spans="1:19" ht="15" thickBot="1" x14ac:dyDescent="0.35">
      <c r="A57" s="141"/>
      <c r="B57" s="142"/>
      <c r="C57" s="142"/>
      <c r="D57" s="142"/>
      <c r="E57" s="21"/>
      <c r="F57" s="21"/>
      <c r="G57" s="89">
        <f>SUM(G26:G56)</f>
        <v>2</v>
      </c>
      <c r="H57" s="271">
        <f>SUM(H26:H56)</f>
        <v>1.595</v>
      </c>
      <c r="I57" s="230">
        <f>SUM(I26:I56)</f>
        <v>142</v>
      </c>
      <c r="J57" s="339">
        <f t="shared" si="30"/>
        <v>1.4084507042253521E-2</v>
      </c>
      <c r="K57" s="339">
        <f t="shared" si="31"/>
        <v>1.1232394366197183E-2</v>
      </c>
      <c r="L57" s="230">
        <f>SUM(L26:L56)</f>
        <v>0</v>
      </c>
      <c r="M57" s="241">
        <f>SUM(M26:M56)</f>
        <v>0</v>
      </c>
      <c r="N57" s="230">
        <f>SUM(N26:N56)</f>
        <v>23</v>
      </c>
      <c r="O57" s="339">
        <f t="shared" si="27"/>
        <v>0</v>
      </c>
      <c r="P57" s="339">
        <f t="shared" si="28"/>
        <v>0</v>
      </c>
      <c r="Q57" s="135"/>
      <c r="R57" s="186">
        <f t="shared" si="29"/>
        <v>9.6666666666666672E-3</v>
      </c>
      <c r="S57" s="188">
        <f t="shared" ref="S57" si="36">IF((I57+N57)&gt;0,(G57+L57)/(I57+N57),"")</f>
        <v>1.2121212121212121E-2</v>
      </c>
    </row>
    <row r="58" spans="1:19" ht="111" thickBot="1" x14ac:dyDescent="0.35">
      <c r="A58" s="278"/>
      <c r="B58" s="279"/>
      <c r="C58" s="279"/>
      <c r="D58" s="279"/>
      <c r="E58" s="279" t="s">
        <v>123</v>
      </c>
      <c r="F58" s="279" t="s">
        <v>0</v>
      </c>
      <c r="G58" s="33" t="s">
        <v>301</v>
      </c>
      <c r="H58" s="265" t="s">
        <v>302</v>
      </c>
      <c r="I58" s="327" t="s">
        <v>303</v>
      </c>
      <c r="J58" s="328" t="s">
        <v>112</v>
      </c>
      <c r="K58" s="328" t="s">
        <v>241</v>
      </c>
      <c r="L58" s="58" t="s">
        <v>304</v>
      </c>
      <c r="M58" s="58" t="s">
        <v>305</v>
      </c>
      <c r="N58" s="327" t="s">
        <v>306</v>
      </c>
      <c r="O58" s="328" t="s">
        <v>112</v>
      </c>
      <c r="P58" s="328" t="s">
        <v>241</v>
      </c>
      <c r="Q58" s="135"/>
      <c r="R58" s="147"/>
      <c r="S58" s="195"/>
    </row>
    <row r="59" spans="1:19" x14ac:dyDescent="0.3">
      <c r="A59" s="356" t="s">
        <v>74</v>
      </c>
      <c r="B59" s="357"/>
      <c r="C59" s="357"/>
      <c r="D59" s="357"/>
      <c r="E59" s="357"/>
      <c r="F59" s="357"/>
      <c r="G59" s="358">
        <v>0</v>
      </c>
      <c r="H59" s="397">
        <v>0</v>
      </c>
      <c r="I59" s="359">
        <v>4</v>
      </c>
      <c r="J59" s="360">
        <f t="shared" ref="J59:J61" si="37">IF(G59=0,0,G59/I59)</f>
        <v>0</v>
      </c>
      <c r="K59" s="361">
        <f t="shared" ref="K59:K61" si="38">IF(I59=0,0,H59/I59)</f>
        <v>0</v>
      </c>
      <c r="L59" s="362">
        <v>0</v>
      </c>
      <c r="M59" s="363">
        <v>0</v>
      </c>
      <c r="N59" s="359">
        <v>0</v>
      </c>
      <c r="O59" s="361">
        <f t="shared" ref="O59:O62" si="39">IF(L59=0,0,L59/N59)</f>
        <v>0</v>
      </c>
      <c r="P59" s="361">
        <f t="shared" ref="P59:P61" si="40">IF(N59=0,0,M59/N59)</f>
        <v>0</v>
      </c>
      <c r="Q59" s="135"/>
      <c r="R59" s="186">
        <f t="shared" ref="R59:R62" si="41">IF((I59+N59)&gt;0,(H59+M59)/(I59+N59),"")</f>
        <v>0</v>
      </c>
      <c r="S59" s="188">
        <f t="shared" ref="S59:S62" si="42">IF((I59+N59)&gt;0,(G59+L59)/(I59+N59),"")</f>
        <v>0</v>
      </c>
    </row>
    <row r="60" spans="1:19" x14ac:dyDescent="0.3">
      <c r="A60" s="364"/>
      <c r="B60" s="365"/>
      <c r="C60" s="365"/>
      <c r="D60" s="365"/>
      <c r="E60" s="366" t="s">
        <v>340</v>
      </c>
      <c r="F60" s="367" t="s">
        <v>327</v>
      </c>
      <c r="G60" s="368"/>
      <c r="H60" s="369"/>
      <c r="I60" s="370">
        <v>3</v>
      </c>
      <c r="J60" s="371">
        <f t="shared" si="37"/>
        <v>0</v>
      </c>
      <c r="K60" s="372">
        <f t="shared" si="38"/>
        <v>0</v>
      </c>
      <c r="L60" s="373"/>
      <c r="M60" s="371"/>
      <c r="N60" s="374"/>
      <c r="O60" s="372">
        <f t="shared" si="39"/>
        <v>0</v>
      </c>
      <c r="P60" s="372">
        <f t="shared" si="40"/>
        <v>0</v>
      </c>
      <c r="Q60" s="135"/>
      <c r="R60" s="237">
        <f t="shared" si="41"/>
        <v>0</v>
      </c>
      <c r="S60" s="237">
        <f t="shared" si="42"/>
        <v>0</v>
      </c>
    </row>
    <row r="61" spans="1:19" x14ac:dyDescent="0.3">
      <c r="A61" s="364"/>
      <c r="B61" s="365"/>
      <c r="C61" s="365"/>
      <c r="D61" s="365"/>
      <c r="E61" s="366" t="s">
        <v>341</v>
      </c>
      <c r="F61" s="375" t="s">
        <v>327</v>
      </c>
      <c r="G61" s="368"/>
      <c r="H61" s="369"/>
      <c r="I61" s="370">
        <v>1</v>
      </c>
      <c r="J61" s="371">
        <f t="shared" si="37"/>
        <v>0</v>
      </c>
      <c r="K61" s="372">
        <f t="shared" si="38"/>
        <v>0</v>
      </c>
      <c r="L61" s="373"/>
      <c r="M61" s="371"/>
      <c r="N61" s="374"/>
      <c r="O61" s="372">
        <f t="shared" si="39"/>
        <v>0</v>
      </c>
      <c r="P61" s="372">
        <f t="shared" si="40"/>
        <v>0</v>
      </c>
      <c r="Q61" s="135"/>
      <c r="R61" s="237">
        <f t="shared" si="41"/>
        <v>0</v>
      </c>
      <c r="S61" s="237">
        <f t="shared" si="42"/>
        <v>0</v>
      </c>
    </row>
    <row r="62" spans="1:19" ht="15" thickBot="1" x14ac:dyDescent="0.35">
      <c r="A62" s="376"/>
      <c r="B62" s="377"/>
      <c r="C62" s="377"/>
      <c r="D62" s="377"/>
      <c r="E62" s="417"/>
      <c r="F62" s="417"/>
      <c r="G62" s="378">
        <f>SUM(G60:G61)</f>
        <v>0</v>
      </c>
      <c r="H62" s="379">
        <f>SUM(H60:H61)</f>
        <v>0</v>
      </c>
      <c r="I62" s="378">
        <f>SUM(I60:I61)</f>
        <v>4</v>
      </c>
      <c r="J62" s="380">
        <f>IF(G62=0,0,G62/I62)</f>
        <v>0</v>
      </c>
      <c r="K62" s="380">
        <f>IF(I62=0,0,H62/I62)</f>
        <v>0</v>
      </c>
      <c r="L62" s="378">
        <f>SUM(L60:L61)</f>
        <v>0</v>
      </c>
      <c r="M62" s="390">
        <f>SUM(M60:M61)</f>
        <v>0</v>
      </c>
      <c r="N62" s="378">
        <f>SUM(N60:N61)</f>
        <v>0</v>
      </c>
      <c r="O62" s="381">
        <f t="shared" si="39"/>
        <v>0</v>
      </c>
      <c r="P62" s="382">
        <f>IF(N62=0,0,M62/N62)</f>
        <v>0</v>
      </c>
      <c r="Q62" s="135"/>
      <c r="R62" s="186">
        <f t="shared" si="41"/>
        <v>0</v>
      </c>
      <c r="S62" s="188">
        <f t="shared" si="42"/>
        <v>0</v>
      </c>
    </row>
    <row r="63" spans="1:19" ht="111" thickBot="1" x14ac:dyDescent="0.35">
      <c r="A63" s="278"/>
      <c r="B63" s="279"/>
      <c r="C63" s="279"/>
      <c r="D63" s="279"/>
      <c r="E63" s="279" t="s">
        <v>123</v>
      </c>
      <c r="F63" s="279" t="s">
        <v>0</v>
      </c>
      <c r="G63" s="33" t="s">
        <v>301</v>
      </c>
      <c r="H63" s="265" t="s">
        <v>302</v>
      </c>
      <c r="I63" s="327" t="s">
        <v>303</v>
      </c>
      <c r="J63" s="328" t="s">
        <v>112</v>
      </c>
      <c r="K63" s="328" t="s">
        <v>241</v>
      </c>
      <c r="L63" s="58" t="s">
        <v>304</v>
      </c>
      <c r="M63" s="58" t="s">
        <v>305</v>
      </c>
      <c r="N63" s="327" t="s">
        <v>306</v>
      </c>
      <c r="O63" s="328" t="s">
        <v>112</v>
      </c>
      <c r="P63" s="328" t="s">
        <v>241</v>
      </c>
      <c r="Q63" s="135"/>
      <c r="R63" s="147"/>
      <c r="S63" s="195"/>
    </row>
    <row r="64" spans="1:19" x14ac:dyDescent="0.3">
      <c r="A64" s="296" t="s">
        <v>322</v>
      </c>
      <c r="B64" s="297"/>
      <c r="C64" s="297"/>
      <c r="D64" s="297"/>
      <c r="E64" s="297"/>
      <c r="F64" s="297"/>
      <c r="G64" s="298">
        <v>0</v>
      </c>
      <c r="H64" s="250">
        <v>0</v>
      </c>
      <c r="I64" s="106">
        <v>2</v>
      </c>
      <c r="J64" s="54">
        <f t="shared" ref="J64" si="43">IF(G64=0,0,G64/I64)</f>
        <v>0</v>
      </c>
      <c r="K64" s="347">
        <f t="shared" ref="K64:K66" si="44">IF(I64=0,0,H64/I64)</f>
        <v>0</v>
      </c>
      <c r="L64" s="344">
        <v>0</v>
      </c>
      <c r="M64" s="301">
        <v>0</v>
      </c>
      <c r="N64" s="106">
        <v>1</v>
      </c>
      <c r="O64" s="347">
        <f t="shared" ref="O64:O67" si="45">IF(L64=0,0,L64/N64)</f>
        <v>0</v>
      </c>
      <c r="P64" s="347">
        <f t="shared" ref="P64:P66" si="46">IF(N64=0,0,M64/N64)</f>
        <v>0</v>
      </c>
      <c r="Q64" s="135"/>
      <c r="R64" s="186">
        <f t="shared" ref="R64:R67" si="47">IF((I64+N64)&gt;0,(H64+M64)/(I64+N64),"")</f>
        <v>0</v>
      </c>
      <c r="S64" s="188">
        <f t="shared" ref="S64:S66" si="48">IF((I64+N64)&gt;0,(G64+L64)/(I64+N64),"")</f>
        <v>0</v>
      </c>
    </row>
    <row r="65" spans="1:22" x14ac:dyDescent="0.3">
      <c r="A65" s="73"/>
      <c r="B65" s="39"/>
      <c r="C65" s="39"/>
      <c r="D65" s="39"/>
      <c r="E65" s="41" t="s">
        <v>328</v>
      </c>
      <c r="F65" s="264" t="s">
        <v>324</v>
      </c>
      <c r="G65" s="42"/>
      <c r="H65" s="342"/>
      <c r="I65" s="104">
        <v>1</v>
      </c>
      <c r="J65" s="57">
        <f t="shared" ref="J65:J66" si="49">IF(G65=0,0,G65/I65)</f>
        <v>0</v>
      </c>
      <c r="K65" s="346">
        <f t="shared" si="44"/>
        <v>0</v>
      </c>
      <c r="L65" s="345"/>
      <c r="M65" s="57"/>
      <c r="N65" s="104">
        <v>1</v>
      </c>
      <c r="O65" s="346">
        <f t="shared" si="45"/>
        <v>0</v>
      </c>
      <c r="P65" s="346">
        <f t="shared" si="46"/>
        <v>0</v>
      </c>
      <c r="Q65" s="135"/>
      <c r="R65" s="237">
        <f t="shared" si="47"/>
        <v>0</v>
      </c>
      <c r="S65" s="237">
        <f t="shared" si="48"/>
        <v>0</v>
      </c>
    </row>
    <row r="66" spans="1:22" x14ac:dyDescent="0.3">
      <c r="A66" s="74"/>
      <c r="B66" s="39"/>
      <c r="C66" s="39"/>
      <c r="D66" s="39"/>
      <c r="E66" s="41" t="s">
        <v>328</v>
      </c>
      <c r="F66" s="263" t="s">
        <v>68</v>
      </c>
      <c r="G66" s="42"/>
      <c r="H66" s="252"/>
      <c r="I66" s="104">
        <v>1</v>
      </c>
      <c r="J66" s="57">
        <f t="shared" si="49"/>
        <v>0</v>
      </c>
      <c r="K66" s="346">
        <f t="shared" si="44"/>
        <v>0</v>
      </c>
      <c r="L66" s="345"/>
      <c r="M66" s="57"/>
      <c r="N66" s="125"/>
      <c r="O66" s="346">
        <f t="shared" si="45"/>
        <v>0</v>
      </c>
      <c r="P66" s="346">
        <f t="shared" si="46"/>
        <v>0</v>
      </c>
      <c r="Q66" s="135"/>
      <c r="R66" s="237">
        <f t="shared" si="47"/>
        <v>0</v>
      </c>
      <c r="S66" s="237">
        <f t="shared" si="48"/>
        <v>0</v>
      </c>
    </row>
    <row r="67" spans="1:22" ht="15" thickBot="1" x14ac:dyDescent="0.35">
      <c r="A67" s="75"/>
      <c r="B67" s="43"/>
      <c r="C67" s="43"/>
      <c r="D67" s="43"/>
      <c r="E67" s="401"/>
      <c r="F67" s="401"/>
      <c r="G67" s="90">
        <f>SUM(G65:G66)</f>
        <v>0</v>
      </c>
      <c r="H67" s="326">
        <f>SUM(H65:H66)</f>
        <v>0</v>
      </c>
      <c r="I67" s="90">
        <f>SUM(I65:I66)</f>
        <v>2</v>
      </c>
      <c r="J67" s="117">
        <f>IF(G67=0,0,G67/I67)</f>
        <v>0</v>
      </c>
      <c r="K67" s="117">
        <f>IF(I67=0,0,H67/I67)</f>
        <v>0</v>
      </c>
      <c r="L67" s="90">
        <f>SUM(L65:L66)</f>
        <v>0</v>
      </c>
      <c r="M67" s="391">
        <f>SUM(M65:M66)</f>
        <v>0</v>
      </c>
      <c r="N67" s="90">
        <f>SUM(N65:N66)</f>
        <v>1</v>
      </c>
      <c r="O67" s="348">
        <f t="shared" si="45"/>
        <v>0</v>
      </c>
      <c r="P67" s="322">
        <f>IF(N67=0,0,M67/N67)</f>
        <v>0</v>
      </c>
      <c r="Q67" s="135"/>
      <c r="R67" s="186">
        <f t="shared" si="47"/>
        <v>0</v>
      </c>
      <c r="S67" s="188">
        <f>IF((I67+N67)&gt;0,(G67+L67)/(I67+N67),"")</f>
        <v>0</v>
      </c>
    </row>
    <row r="68" spans="1:22" x14ac:dyDescent="0.3">
      <c r="A68" s="135"/>
      <c r="B68" s="135"/>
      <c r="C68" s="135"/>
      <c r="D68" s="135"/>
      <c r="E68" s="135"/>
      <c r="F68" s="135"/>
      <c r="G68" s="135"/>
      <c r="H68" s="150"/>
      <c r="I68" s="150"/>
      <c r="J68" s="135"/>
      <c r="K68" s="135"/>
      <c r="L68" s="135"/>
      <c r="M68" s="135"/>
      <c r="N68" s="135"/>
      <c r="O68" s="135"/>
      <c r="P68" s="135"/>
      <c r="Q68" s="135"/>
      <c r="R68" s="147"/>
      <c r="S68" s="195"/>
    </row>
    <row r="69" spans="1:22" x14ac:dyDescent="0.3">
      <c r="A69" s="135" t="s">
        <v>227</v>
      </c>
      <c r="B69" s="135"/>
      <c r="C69" s="135"/>
      <c r="D69" s="135"/>
      <c r="E69" s="135"/>
      <c r="F69" s="145" t="s">
        <v>320</v>
      </c>
      <c r="G69" s="135"/>
      <c r="H69" s="150"/>
      <c r="I69" s="150"/>
      <c r="J69" s="135"/>
      <c r="K69" s="145" t="s">
        <v>321</v>
      </c>
      <c r="L69" s="145"/>
      <c r="M69" s="135"/>
      <c r="N69" s="135"/>
      <c r="O69" s="145"/>
      <c r="P69" s="135"/>
      <c r="Q69" s="135"/>
      <c r="R69" s="147"/>
      <c r="S69" s="195"/>
    </row>
    <row r="70" spans="1:22" x14ac:dyDescent="0.3">
      <c r="A70" s="135"/>
      <c r="B70" s="135"/>
      <c r="C70" s="135"/>
      <c r="D70" s="135"/>
      <c r="E70" s="135"/>
      <c r="F70" s="145" t="s">
        <v>313</v>
      </c>
      <c r="G70" s="135"/>
      <c r="H70" s="150"/>
      <c r="I70" s="150"/>
      <c r="J70" s="135"/>
      <c r="K70" s="145" t="s">
        <v>314</v>
      </c>
      <c r="L70" s="145"/>
      <c r="M70" s="135"/>
      <c r="N70" s="135"/>
      <c r="O70" s="145"/>
      <c r="P70" s="135"/>
      <c r="Q70" s="135"/>
      <c r="R70" s="147"/>
      <c r="S70" s="195"/>
    </row>
    <row r="71" spans="1:22" ht="15" thickBot="1" x14ac:dyDescent="0.35">
      <c r="A71" s="135"/>
      <c r="B71" s="135"/>
      <c r="C71" s="135"/>
      <c r="D71" s="135"/>
      <c r="E71" s="135"/>
      <c r="F71" s="145"/>
      <c r="G71" s="135"/>
      <c r="H71" s="150"/>
      <c r="I71" s="150"/>
      <c r="J71" s="135"/>
      <c r="K71" s="145"/>
      <c r="L71" s="145"/>
      <c r="M71" s="135"/>
      <c r="N71" s="135"/>
      <c r="O71" s="145"/>
      <c r="P71" s="135"/>
      <c r="Q71" s="135"/>
      <c r="R71" s="147"/>
      <c r="S71" s="195"/>
    </row>
    <row r="72" spans="1:22" ht="48" customHeight="1" thickBot="1" x14ac:dyDescent="0.35">
      <c r="A72" s="135"/>
      <c r="B72" s="135"/>
      <c r="C72" s="135"/>
      <c r="D72" s="135"/>
      <c r="E72" s="135"/>
      <c r="F72" s="135"/>
      <c r="G72" s="135"/>
      <c r="H72" s="150"/>
      <c r="I72" s="150"/>
      <c r="J72" s="389" t="s">
        <v>307</v>
      </c>
      <c r="K72" s="389" t="s">
        <v>308</v>
      </c>
      <c r="L72" s="135"/>
      <c r="M72" s="135"/>
      <c r="N72" s="135"/>
      <c r="O72" s="389" t="s">
        <v>309</v>
      </c>
      <c r="P72" s="389" t="s">
        <v>310</v>
      </c>
      <c r="Q72" s="410" t="s">
        <v>311</v>
      </c>
      <c r="R72" s="411"/>
      <c r="S72" s="410" t="s">
        <v>312</v>
      </c>
      <c r="T72" s="411"/>
    </row>
    <row r="73" spans="1:22" x14ac:dyDescent="0.3">
      <c r="A73" s="146"/>
      <c r="B73" s="135"/>
      <c r="C73" s="135"/>
      <c r="D73" s="135"/>
      <c r="E73" s="135"/>
      <c r="F73" s="146" t="s">
        <v>100</v>
      </c>
      <c r="G73" s="197">
        <f>G15</f>
        <v>4</v>
      </c>
      <c r="H73" s="198">
        <f>H15</f>
        <v>1.9939999999999998</v>
      </c>
      <c r="I73" s="197">
        <f>I15</f>
        <v>315</v>
      </c>
      <c r="J73" s="384">
        <f>IF(G73=0,0,G73/I73)</f>
        <v>1.2698412698412698E-2</v>
      </c>
      <c r="K73" s="384">
        <f t="shared" ref="K73:K78" si="50">IF(I73=0,0,H73/I73)</f>
        <v>6.3301587301587293E-3</v>
      </c>
      <c r="L73" s="385">
        <f>L15</f>
        <v>0</v>
      </c>
      <c r="M73" s="198">
        <f>M15</f>
        <v>0</v>
      </c>
      <c r="N73" s="197">
        <f>N15</f>
        <v>2</v>
      </c>
      <c r="O73" s="386">
        <f>IF(L73=0,0,L73/N73)</f>
        <v>0</v>
      </c>
      <c r="P73" s="384">
        <f t="shared" ref="P73:P78" si="51">IF(N73=0,0,M73/N73)</f>
        <v>0</v>
      </c>
      <c r="Q73" s="387" t="s">
        <v>100</v>
      </c>
      <c r="R73" s="120">
        <f t="shared" ref="R73:R78" si="52">IF((I73+N73)&gt;0,(H73+M73)/(I73+N73),"")</f>
        <v>6.2902208201892741E-3</v>
      </c>
      <c r="S73" s="189">
        <f t="shared" ref="S73:S78" si="53">IF((I73+N73)&gt;0,(G73+L73)/(I73+N73),"")</f>
        <v>1.2618296529968454E-2</v>
      </c>
      <c r="T73" s="190"/>
    </row>
    <row r="74" spans="1:22" x14ac:dyDescent="0.3">
      <c r="A74" s="146"/>
      <c r="B74" s="135"/>
      <c r="C74" s="135"/>
      <c r="D74" s="135"/>
      <c r="E74" s="135"/>
      <c r="F74" s="146" t="s">
        <v>101</v>
      </c>
      <c r="G74" s="197">
        <f>G23</f>
        <v>1</v>
      </c>
      <c r="H74" s="198">
        <f>H23</f>
        <v>1.2410000000000001</v>
      </c>
      <c r="I74" s="197">
        <f>I23</f>
        <v>261</v>
      </c>
      <c r="J74" s="384">
        <f t="shared" ref="J74:J78" si="54">IF(G74=0,0,G74/I74)</f>
        <v>3.8314176245210726E-3</v>
      </c>
      <c r="K74" s="384">
        <f t="shared" si="50"/>
        <v>4.7547892720306521E-3</v>
      </c>
      <c r="L74" s="385">
        <f>L23</f>
        <v>1</v>
      </c>
      <c r="M74" s="233">
        <f>M23</f>
        <v>1.2869999999999999</v>
      </c>
      <c r="N74" s="197">
        <f>N23</f>
        <v>34</v>
      </c>
      <c r="O74" s="386">
        <f t="shared" ref="O74:O76" si="55">IF(L74=0,0,L74/N74)</f>
        <v>2.9411764705882353E-2</v>
      </c>
      <c r="P74" s="384">
        <f t="shared" si="51"/>
        <v>3.7852941176470589E-2</v>
      </c>
      <c r="Q74" s="383" t="s">
        <v>101</v>
      </c>
      <c r="R74" s="122">
        <f t="shared" si="52"/>
        <v>8.5694915254237291E-3</v>
      </c>
      <c r="S74" s="191">
        <f t="shared" si="53"/>
        <v>6.7796610169491523E-3</v>
      </c>
      <c r="T74" s="192"/>
    </row>
    <row r="75" spans="1:22" x14ac:dyDescent="0.3">
      <c r="A75" s="146"/>
      <c r="B75" s="135"/>
      <c r="C75" s="135"/>
      <c r="D75" s="135"/>
      <c r="E75" s="135"/>
      <c r="F75" s="146" t="s">
        <v>102</v>
      </c>
      <c r="G75" s="197">
        <f>G57</f>
        <v>2</v>
      </c>
      <c r="H75" s="198">
        <f>H57</f>
        <v>1.595</v>
      </c>
      <c r="I75" s="197">
        <f>I57</f>
        <v>142</v>
      </c>
      <c r="J75" s="384">
        <f t="shared" si="54"/>
        <v>1.4084507042253521E-2</v>
      </c>
      <c r="K75" s="384">
        <f t="shared" si="50"/>
        <v>1.1232394366197183E-2</v>
      </c>
      <c r="L75" s="385">
        <f>L57</f>
        <v>0</v>
      </c>
      <c r="M75" s="198">
        <f>M57</f>
        <v>0</v>
      </c>
      <c r="N75" s="197">
        <f>N57</f>
        <v>23</v>
      </c>
      <c r="O75" s="386">
        <f>IF(L75=0,0,L75/N75)</f>
        <v>0</v>
      </c>
      <c r="P75" s="384">
        <f t="shared" si="51"/>
        <v>0</v>
      </c>
      <c r="Q75" s="383" t="s">
        <v>102</v>
      </c>
      <c r="R75" s="122">
        <f t="shared" si="52"/>
        <v>9.6666666666666672E-3</v>
      </c>
      <c r="S75" s="191">
        <f t="shared" si="53"/>
        <v>1.2121212121212121E-2</v>
      </c>
      <c r="T75" s="192"/>
    </row>
    <row r="76" spans="1:22" x14ac:dyDescent="0.3">
      <c r="A76" s="146"/>
      <c r="B76" s="135"/>
      <c r="C76" s="135"/>
      <c r="D76" s="135"/>
      <c r="E76" s="135"/>
      <c r="F76" s="146" t="s">
        <v>103</v>
      </c>
      <c r="G76" s="197">
        <f>G62</f>
        <v>0</v>
      </c>
      <c r="H76" s="198">
        <f>H62</f>
        <v>0</v>
      </c>
      <c r="I76" s="197">
        <f>I62</f>
        <v>4</v>
      </c>
      <c r="J76" s="384">
        <f>IF(G76=0,0,G76/I76)</f>
        <v>0</v>
      </c>
      <c r="K76" s="384">
        <f t="shared" si="50"/>
        <v>0</v>
      </c>
      <c r="L76" s="385">
        <f>L62</f>
        <v>0</v>
      </c>
      <c r="M76" s="233">
        <f>M62</f>
        <v>0</v>
      </c>
      <c r="N76" s="197">
        <f>N62</f>
        <v>0</v>
      </c>
      <c r="O76" s="386">
        <f t="shared" si="55"/>
        <v>0</v>
      </c>
      <c r="P76" s="384">
        <f t="shared" si="51"/>
        <v>0</v>
      </c>
      <c r="Q76" s="383" t="s">
        <v>103</v>
      </c>
      <c r="R76" s="122">
        <f t="shared" si="52"/>
        <v>0</v>
      </c>
      <c r="S76" s="191">
        <f t="shared" si="53"/>
        <v>0</v>
      </c>
      <c r="T76" s="192"/>
      <c r="V76" s="238"/>
    </row>
    <row r="77" spans="1:22" x14ac:dyDescent="0.3">
      <c r="A77" s="146"/>
      <c r="B77" s="135"/>
      <c r="C77" s="135"/>
      <c r="D77" s="135"/>
      <c r="E77" s="135"/>
      <c r="F77" s="146" t="s">
        <v>323</v>
      </c>
      <c r="G77" s="197">
        <f>G67</f>
        <v>0</v>
      </c>
      <c r="H77" s="198">
        <f>H67</f>
        <v>0</v>
      </c>
      <c r="I77" s="197">
        <f>I67</f>
        <v>2</v>
      </c>
      <c r="J77" s="384">
        <f>IF(G77=0,0,G77/I77)</f>
        <v>0</v>
      </c>
      <c r="K77" s="384">
        <f t="shared" si="50"/>
        <v>0</v>
      </c>
      <c r="L77" s="385">
        <f>L67</f>
        <v>0</v>
      </c>
      <c r="M77" s="233">
        <f>M67</f>
        <v>0</v>
      </c>
      <c r="N77" s="197">
        <f>N67</f>
        <v>1</v>
      </c>
      <c r="O77" s="386">
        <f>IF(L77=0,0,L77/N77)</f>
        <v>0</v>
      </c>
      <c r="P77" s="384">
        <f t="shared" si="51"/>
        <v>0</v>
      </c>
      <c r="Q77" s="383" t="s">
        <v>323</v>
      </c>
      <c r="R77" s="122">
        <f t="shared" si="52"/>
        <v>0</v>
      </c>
      <c r="S77" s="191">
        <f t="shared" si="53"/>
        <v>0</v>
      </c>
      <c r="T77" s="192"/>
      <c r="V77" s="238"/>
    </row>
    <row r="78" spans="1:22" ht="15" thickBot="1" x14ac:dyDescent="0.35">
      <c r="A78" s="146"/>
      <c r="B78" s="135"/>
      <c r="C78" s="135"/>
      <c r="D78" s="135"/>
      <c r="E78" s="135"/>
      <c r="F78" s="146" t="s">
        <v>104</v>
      </c>
      <c r="G78" s="197">
        <f>SUM(G73:G77)</f>
        <v>7</v>
      </c>
      <c r="H78" s="198">
        <f>SUM(H73:H77)</f>
        <v>4.83</v>
      </c>
      <c r="I78" s="197">
        <f>SUM(I73:I77)</f>
        <v>724</v>
      </c>
      <c r="J78" s="384">
        <f t="shared" si="54"/>
        <v>9.6685082872928173E-3</v>
      </c>
      <c r="K78" s="384">
        <f t="shared" si="50"/>
        <v>6.6712707182320441E-3</v>
      </c>
      <c r="L78" s="385">
        <f>SUM(L73:L77)</f>
        <v>1</v>
      </c>
      <c r="M78" s="198">
        <f>SUM(M73:M77)</f>
        <v>1.2869999999999999</v>
      </c>
      <c r="N78" s="197">
        <f>SUM(N73:N77)</f>
        <v>60</v>
      </c>
      <c r="O78" s="386">
        <f>IF(L78=0,0,L78/N78)</f>
        <v>1.6666666666666666E-2</v>
      </c>
      <c r="P78" s="384">
        <f t="shared" si="51"/>
        <v>2.145E-2</v>
      </c>
      <c r="Q78" s="388" t="s">
        <v>104</v>
      </c>
      <c r="R78" s="124">
        <f t="shared" si="52"/>
        <v>7.8022959183673473E-3</v>
      </c>
      <c r="S78" s="193">
        <f t="shared" si="53"/>
        <v>1.020408163265306E-2</v>
      </c>
      <c r="T78" s="194"/>
    </row>
  </sheetData>
  <mergeCells count="6">
    <mergeCell ref="S72:T72"/>
    <mergeCell ref="E67:F67"/>
    <mergeCell ref="H1:K1"/>
    <mergeCell ref="L1:P1"/>
    <mergeCell ref="E62:F62"/>
    <mergeCell ref="Q72:R72"/>
  </mergeCells>
  <pageMargins left="0.7" right="0.7" top="0.78740157499999996" bottom="0.78740157499999996" header="0.3" footer="0.3"/>
  <pageSetup paperSize="9"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AD58-05D4-4DF1-8918-6069226E0235}">
  <sheetPr>
    <pageSetUpPr fitToPage="1"/>
  </sheetPr>
  <dimension ref="A1:V106"/>
  <sheetViews>
    <sheetView tabSelected="1" topLeftCell="A88" zoomScaleNormal="100" workbookViewId="0">
      <selection activeCell="X95" sqref="X95"/>
    </sheetView>
  </sheetViews>
  <sheetFormatPr defaultRowHeight="14.4" x14ac:dyDescent="0.3"/>
  <cols>
    <col min="4" max="4" width="3.33203125" hidden="1" customWidth="1"/>
    <col min="5" max="5" width="17.44140625" customWidth="1"/>
    <col min="6" max="6" width="45.33203125" customWidth="1"/>
    <col min="7" max="7" width="15.44140625" customWidth="1"/>
    <col min="8" max="8" width="14.33203125" customWidth="1"/>
    <col min="9" max="10" width="17.109375" customWidth="1"/>
    <col min="11" max="11" width="17.33203125" customWidth="1"/>
    <col min="12" max="12" width="14.109375" customWidth="1"/>
    <col min="13" max="13" width="14" customWidth="1"/>
    <col min="14" max="14" width="14.33203125" customWidth="1"/>
    <col min="15" max="15" width="16.5546875" customWidth="1"/>
    <col min="16" max="16" width="15.44140625" customWidth="1"/>
    <col min="18" max="19" width="14.5546875" bestFit="1" customWidth="1"/>
  </cols>
  <sheetData>
    <row r="1" spans="1:20" ht="15" thickBot="1" x14ac:dyDescent="0.35">
      <c r="A1" s="132" t="s">
        <v>387</v>
      </c>
      <c r="B1" s="133"/>
      <c r="C1" s="133"/>
      <c r="D1" s="133"/>
      <c r="E1" s="133"/>
      <c r="F1" s="134"/>
      <c r="G1" s="273"/>
      <c r="H1" s="412" t="s">
        <v>239</v>
      </c>
      <c r="I1" s="412"/>
      <c r="J1" s="412"/>
      <c r="K1" s="413"/>
      <c r="L1" s="414" t="s">
        <v>240</v>
      </c>
      <c r="M1" s="415"/>
      <c r="N1" s="415"/>
      <c r="O1" s="415"/>
      <c r="P1" s="416"/>
      <c r="Q1" s="135"/>
      <c r="R1" s="147"/>
      <c r="S1" s="195"/>
    </row>
    <row r="2" spans="1:20" ht="111" thickBot="1" x14ac:dyDescent="0.35">
      <c r="A2" s="64"/>
      <c r="B2" s="1"/>
      <c r="C2" s="1"/>
      <c r="D2" s="1"/>
      <c r="E2" s="1" t="s">
        <v>123</v>
      </c>
      <c r="F2" s="1" t="s">
        <v>0</v>
      </c>
      <c r="G2" s="33" t="s">
        <v>396</v>
      </c>
      <c r="H2" s="265" t="s">
        <v>397</v>
      </c>
      <c r="I2" s="327" t="s">
        <v>398</v>
      </c>
      <c r="J2" s="328" t="s">
        <v>112</v>
      </c>
      <c r="K2" s="328" t="s">
        <v>241</v>
      </c>
      <c r="L2" s="58" t="s">
        <v>399</v>
      </c>
      <c r="M2" s="58" t="s">
        <v>400</v>
      </c>
      <c r="N2" s="327" t="s">
        <v>401</v>
      </c>
      <c r="O2" s="328" t="s">
        <v>112</v>
      </c>
      <c r="P2" s="328" t="s">
        <v>241</v>
      </c>
      <c r="Q2" s="135"/>
      <c r="R2" s="325" t="s">
        <v>388</v>
      </c>
      <c r="S2" s="325" t="s">
        <v>389</v>
      </c>
    </row>
    <row r="3" spans="1:20" x14ac:dyDescent="0.3">
      <c r="A3" s="65" t="s">
        <v>32</v>
      </c>
      <c r="B3" s="3"/>
      <c r="C3" s="3"/>
      <c r="D3" s="3"/>
      <c r="E3" s="4"/>
      <c r="F3" s="4"/>
      <c r="G3" s="432">
        <v>7</v>
      </c>
      <c r="H3" s="433">
        <v>5.41</v>
      </c>
      <c r="I3" s="432">
        <v>384</v>
      </c>
      <c r="J3" s="330">
        <f>IF(G3=0,0,G3/I3)</f>
        <v>1.8229166666666668E-2</v>
      </c>
      <c r="K3" s="330">
        <f>IF(I3=0,0,H3/I3)</f>
        <v>1.4088541666666668E-2</v>
      </c>
      <c r="L3" s="434">
        <v>0</v>
      </c>
      <c r="M3" s="435">
        <v>0</v>
      </c>
      <c r="N3" s="435">
        <v>2</v>
      </c>
      <c r="O3" s="55">
        <f t="shared" ref="O3:O19" si="0">IF(L3=0,0,L3/N3)</f>
        <v>0</v>
      </c>
      <c r="P3" s="330">
        <f t="shared" ref="P3:P19" si="1">IF(N3=0,0,M3/N3)</f>
        <v>0</v>
      </c>
      <c r="Q3" s="135"/>
      <c r="R3" s="186">
        <f t="shared" ref="R3:R19" si="2">IF((I3+N3)&gt;0,(H3+M3)/(I3+N3),"")</f>
        <v>1.4015544041450778E-2</v>
      </c>
      <c r="S3" s="188">
        <f t="shared" ref="S3:S19" si="3">IF((I3+N3)&gt;0,(G3+L3)/(I3+N3),"")</f>
        <v>1.8134715025906734E-2</v>
      </c>
    </row>
    <row r="4" spans="1:20" x14ac:dyDescent="0.3">
      <c r="A4" s="66"/>
      <c r="B4" s="6"/>
      <c r="C4" s="6"/>
      <c r="D4" s="6"/>
      <c r="E4" s="7" t="s">
        <v>344</v>
      </c>
      <c r="F4" s="255" t="s">
        <v>3</v>
      </c>
      <c r="G4" s="8"/>
      <c r="H4" s="266"/>
      <c r="I4" s="8">
        <v>33</v>
      </c>
      <c r="J4" s="329">
        <f t="shared" ref="J4:J18" si="4">IF(G4=0,0,G4/I4)</f>
        <v>0</v>
      </c>
      <c r="K4" s="329">
        <f t="shared" ref="K4:K18" si="5">IF(I4=0,0,H4/I4)</f>
        <v>0</v>
      </c>
      <c r="L4" s="332"/>
      <c r="M4" s="108"/>
      <c r="N4" s="108"/>
      <c r="O4" s="349">
        <f t="shared" si="0"/>
        <v>0</v>
      </c>
      <c r="P4" s="329">
        <f t="shared" si="1"/>
        <v>0</v>
      </c>
      <c r="Q4" s="135"/>
      <c r="R4" s="237">
        <f t="shared" si="2"/>
        <v>0</v>
      </c>
      <c r="S4" s="237">
        <f t="shared" si="3"/>
        <v>0</v>
      </c>
      <c r="T4" s="238"/>
    </row>
    <row r="5" spans="1:20" x14ac:dyDescent="0.3">
      <c r="A5" s="66"/>
      <c r="B5" s="6"/>
      <c r="C5" s="6"/>
      <c r="D5" s="6"/>
      <c r="E5" s="7" t="s">
        <v>349</v>
      </c>
      <c r="F5" s="255" t="s">
        <v>3</v>
      </c>
      <c r="G5" s="8"/>
      <c r="H5" s="266"/>
      <c r="I5" s="8">
        <v>4</v>
      </c>
      <c r="J5" s="329">
        <f t="shared" si="4"/>
        <v>0</v>
      </c>
      <c r="K5" s="329">
        <f t="shared" si="5"/>
        <v>0</v>
      </c>
      <c r="L5" s="332"/>
      <c r="M5" s="108"/>
      <c r="N5" s="108"/>
      <c r="O5" s="349">
        <f t="shared" si="0"/>
        <v>0</v>
      </c>
      <c r="P5" s="329">
        <f t="shared" si="1"/>
        <v>0</v>
      </c>
      <c r="Q5" s="135"/>
      <c r="R5" s="237">
        <f t="shared" si="2"/>
        <v>0</v>
      </c>
      <c r="S5" s="237">
        <f t="shared" si="3"/>
        <v>0</v>
      </c>
    </row>
    <row r="6" spans="1:20" x14ac:dyDescent="0.3">
      <c r="A6" s="66"/>
      <c r="B6" s="6"/>
      <c r="C6" s="6"/>
      <c r="D6" s="6"/>
      <c r="E6" s="7" t="s">
        <v>421</v>
      </c>
      <c r="F6" s="255" t="s">
        <v>319</v>
      </c>
      <c r="G6" s="8"/>
      <c r="H6" s="266"/>
      <c r="I6" s="8">
        <v>9</v>
      </c>
      <c r="J6" s="329">
        <f t="shared" ref="J6" si="6">IF(G6=0,0,G6/I6)</f>
        <v>0</v>
      </c>
      <c r="K6" s="329">
        <f t="shared" ref="K6" si="7">IF(I6=0,0,H6/I6)</f>
        <v>0</v>
      </c>
      <c r="L6" s="332"/>
      <c r="M6" s="108"/>
      <c r="N6" s="108"/>
      <c r="O6" s="349">
        <f t="shared" ref="O6" si="8">IF(L6=0,0,L6/N6)</f>
        <v>0</v>
      </c>
      <c r="P6" s="329">
        <f t="shared" ref="P6" si="9">IF(N6=0,0,M6/N6)</f>
        <v>0</v>
      </c>
      <c r="Q6" s="135"/>
      <c r="R6" s="237">
        <f t="shared" ref="R6:R11" si="10">IF((I6+N6)&gt;0,(H6+M6)/(I6+N6),"")</f>
        <v>0</v>
      </c>
      <c r="S6" s="237">
        <f t="shared" ref="S6:S11" si="11">IF((I6+N6)&gt;0,(G6+L6)/(I6+N6),"")</f>
        <v>0</v>
      </c>
    </row>
    <row r="7" spans="1:20" x14ac:dyDescent="0.3">
      <c r="A7" s="66"/>
      <c r="B7" s="6"/>
      <c r="C7" s="6"/>
      <c r="D7" s="6"/>
      <c r="E7" s="7" t="s">
        <v>386</v>
      </c>
      <c r="F7" s="255" t="s">
        <v>329</v>
      </c>
      <c r="G7" s="8"/>
      <c r="H7" s="266"/>
      <c r="I7" s="8">
        <v>26</v>
      </c>
      <c r="J7" s="329">
        <f t="shared" si="4"/>
        <v>0</v>
      </c>
      <c r="K7" s="329">
        <f t="shared" si="5"/>
        <v>0</v>
      </c>
      <c r="L7" s="332"/>
      <c r="M7" s="108"/>
      <c r="N7" s="108"/>
      <c r="O7" s="349">
        <f t="shared" si="0"/>
        <v>0</v>
      </c>
      <c r="P7" s="329">
        <f t="shared" si="1"/>
        <v>0</v>
      </c>
      <c r="Q7" s="135"/>
      <c r="R7" s="237">
        <f t="shared" si="10"/>
        <v>0</v>
      </c>
      <c r="S7" s="237">
        <f t="shared" si="11"/>
        <v>0</v>
      </c>
    </row>
    <row r="8" spans="1:20" x14ac:dyDescent="0.3">
      <c r="A8" s="66"/>
      <c r="B8" s="6"/>
      <c r="C8" s="6"/>
      <c r="D8" s="6"/>
      <c r="E8" s="7" t="s">
        <v>343</v>
      </c>
      <c r="F8" s="255" t="s">
        <v>331</v>
      </c>
      <c r="G8" s="8"/>
      <c r="H8" s="266"/>
      <c r="I8" s="8">
        <v>30</v>
      </c>
      <c r="J8" s="329">
        <f t="shared" si="4"/>
        <v>0</v>
      </c>
      <c r="K8" s="329">
        <f t="shared" si="5"/>
        <v>0</v>
      </c>
      <c r="L8" s="332"/>
      <c r="M8" s="108"/>
      <c r="N8" s="108"/>
      <c r="O8" s="349">
        <f t="shared" si="0"/>
        <v>0</v>
      </c>
      <c r="P8" s="329">
        <f t="shared" si="1"/>
        <v>0</v>
      </c>
      <c r="Q8" s="135"/>
      <c r="R8" s="237">
        <f t="shared" si="10"/>
        <v>0</v>
      </c>
      <c r="S8" s="237">
        <f t="shared" si="11"/>
        <v>0</v>
      </c>
    </row>
    <row r="9" spans="1:20" x14ac:dyDescent="0.3">
      <c r="A9" s="66"/>
      <c r="B9" s="6"/>
      <c r="C9" s="6"/>
      <c r="D9" s="6"/>
      <c r="E9" s="7" t="s">
        <v>417</v>
      </c>
      <c r="F9" s="255" t="s">
        <v>418</v>
      </c>
      <c r="G9" s="8"/>
      <c r="H9" s="266"/>
      <c r="I9" s="8">
        <v>4</v>
      </c>
      <c r="J9" s="329">
        <f t="shared" ref="J9:J11" si="12">IF(G9=0,0,G9/I9)</f>
        <v>0</v>
      </c>
      <c r="K9" s="329">
        <f t="shared" ref="K9:K11" si="13">IF(I9=0,0,H9/I9)</f>
        <v>0</v>
      </c>
      <c r="L9" s="332"/>
      <c r="M9" s="108"/>
      <c r="N9" s="108"/>
      <c r="O9" s="349">
        <f t="shared" ref="O9:O11" si="14">IF(L9=0,0,L9/N9)</f>
        <v>0</v>
      </c>
      <c r="P9" s="329">
        <f t="shared" ref="P9:P11" si="15">IF(N9=0,0,M9/N9)</f>
        <v>0</v>
      </c>
      <c r="Q9" s="135"/>
      <c r="R9" s="237">
        <f t="shared" si="10"/>
        <v>0</v>
      </c>
      <c r="S9" s="237">
        <f t="shared" si="11"/>
        <v>0</v>
      </c>
    </row>
    <row r="10" spans="1:20" x14ac:dyDescent="0.3">
      <c r="A10" s="66"/>
      <c r="B10" s="6"/>
      <c r="C10" s="6"/>
      <c r="D10" s="6"/>
      <c r="E10" s="7" t="s">
        <v>416</v>
      </c>
      <c r="F10" s="255" t="s">
        <v>330</v>
      </c>
      <c r="G10" s="8"/>
      <c r="H10" s="266"/>
      <c r="I10" s="8">
        <v>10</v>
      </c>
      <c r="J10" s="329">
        <f t="shared" si="12"/>
        <v>0</v>
      </c>
      <c r="K10" s="329">
        <f t="shared" si="13"/>
        <v>0</v>
      </c>
      <c r="L10" s="332"/>
      <c r="M10" s="108"/>
      <c r="N10" s="108"/>
      <c r="O10" s="349">
        <f t="shared" si="14"/>
        <v>0</v>
      </c>
      <c r="P10" s="329">
        <f t="shared" si="15"/>
        <v>0</v>
      </c>
      <c r="Q10" s="135"/>
      <c r="R10" s="237">
        <f t="shared" si="10"/>
        <v>0</v>
      </c>
      <c r="S10" s="237">
        <f t="shared" si="11"/>
        <v>0</v>
      </c>
    </row>
    <row r="11" spans="1:20" x14ac:dyDescent="0.3">
      <c r="A11" s="66"/>
      <c r="B11" s="6"/>
      <c r="C11" s="6"/>
      <c r="D11" s="6"/>
      <c r="E11" s="7" t="s">
        <v>419</v>
      </c>
      <c r="F11" s="255" t="s">
        <v>420</v>
      </c>
      <c r="G11" s="8"/>
      <c r="H11" s="266"/>
      <c r="I11" s="8">
        <v>17</v>
      </c>
      <c r="J11" s="329">
        <f t="shared" si="12"/>
        <v>0</v>
      </c>
      <c r="K11" s="329">
        <f t="shared" si="13"/>
        <v>0</v>
      </c>
      <c r="L11" s="332"/>
      <c r="M11" s="108"/>
      <c r="N11" s="108"/>
      <c r="O11" s="349">
        <f t="shared" si="14"/>
        <v>0</v>
      </c>
      <c r="P11" s="329">
        <f t="shared" si="15"/>
        <v>0</v>
      </c>
      <c r="Q11" s="135"/>
      <c r="R11" s="237">
        <f t="shared" si="10"/>
        <v>0</v>
      </c>
      <c r="S11" s="237">
        <f t="shared" si="11"/>
        <v>0</v>
      </c>
    </row>
    <row r="12" spans="1:20" x14ac:dyDescent="0.3">
      <c r="A12" s="66"/>
      <c r="B12" s="6"/>
      <c r="C12" s="6"/>
      <c r="D12" s="6"/>
      <c r="E12" s="7" t="s">
        <v>347</v>
      </c>
      <c r="F12" s="255" t="s">
        <v>330</v>
      </c>
      <c r="G12" s="8"/>
      <c r="H12" s="266"/>
      <c r="I12" s="8">
        <v>6</v>
      </c>
      <c r="J12" s="329">
        <f t="shared" si="4"/>
        <v>0</v>
      </c>
      <c r="K12" s="329">
        <f t="shared" si="5"/>
        <v>0</v>
      </c>
      <c r="L12" s="332"/>
      <c r="M12" s="108"/>
      <c r="N12" s="108"/>
      <c r="O12" s="349">
        <f t="shared" si="0"/>
        <v>0</v>
      </c>
      <c r="P12" s="329">
        <f t="shared" si="1"/>
        <v>0</v>
      </c>
      <c r="Q12" s="135"/>
      <c r="R12" s="237">
        <f t="shared" si="2"/>
        <v>0</v>
      </c>
      <c r="S12" s="237">
        <f t="shared" si="3"/>
        <v>0</v>
      </c>
    </row>
    <row r="13" spans="1:20" x14ac:dyDescent="0.3">
      <c r="A13" s="66"/>
      <c r="B13" s="6"/>
      <c r="C13" s="6"/>
      <c r="D13" s="6"/>
      <c r="E13" s="7" t="s">
        <v>351</v>
      </c>
      <c r="F13" s="255" t="s">
        <v>319</v>
      </c>
      <c r="G13" s="8"/>
      <c r="H13" s="266"/>
      <c r="I13" s="8">
        <v>15</v>
      </c>
      <c r="J13" s="329">
        <f t="shared" si="4"/>
        <v>0</v>
      </c>
      <c r="K13" s="329">
        <f t="shared" si="5"/>
        <v>0</v>
      </c>
      <c r="L13" s="332"/>
      <c r="M13" s="108"/>
      <c r="N13" s="108"/>
      <c r="O13" s="349">
        <f t="shared" si="0"/>
        <v>0</v>
      </c>
      <c r="P13" s="329">
        <f t="shared" si="1"/>
        <v>0</v>
      </c>
      <c r="Q13" s="135"/>
      <c r="R13" s="237">
        <f t="shared" si="2"/>
        <v>0</v>
      </c>
      <c r="S13" s="237">
        <f t="shared" si="3"/>
        <v>0</v>
      </c>
    </row>
    <row r="14" spans="1:20" x14ac:dyDescent="0.3">
      <c r="A14" s="66"/>
      <c r="B14" s="6"/>
      <c r="C14" s="6"/>
      <c r="D14" s="6"/>
      <c r="E14" s="7" t="s">
        <v>342</v>
      </c>
      <c r="F14" s="255" t="s">
        <v>6</v>
      </c>
      <c r="G14" s="8">
        <v>4</v>
      </c>
      <c r="H14" s="266">
        <f>SUM(1.275+1.057+0.456+0.456)</f>
        <v>3.2439999999999998</v>
      </c>
      <c r="I14" s="8">
        <v>103</v>
      </c>
      <c r="J14" s="329">
        <f t="shared" si="4"/>
        <v>3.8834951456310676E-2</v>
      </c>
      <c r="K14" s="329">
        <f t="shared" si="5"/>
        <v>3.1495145631067957E-2</v>
      </c>
      <c r="L14" s="333"/>
      <c r="M14" s="246"/>
      <c r="N14" s="108"/>
      <c r="O14" s="349">
        <f t="shared" si="0"/>
        <v>0</v>
      </c>
      <c r="P14" s="329">
        <f t="shared" si="1"/>
        <v>0</v>
      </c>
      <c r="Q14" s="135"/>
      <c r="R14" s="237">
        <f t="shared" si="2"/>
        <v>3.1495145631067957E-2</v>
      </c>
      <c r="S14" s="237">
        <f t="shared" si="3"/>
        <v>3.8834951456310676E-2</v>
      </c>
    </row>
    <row r="15" spans="1:20" x14ac:dyDescent="0.3">
      <c r="A15" s="66"/>
      <c r="B15" s="6"/>
      <c r="C15" s="6"/>
      <c r="D15" s="6"/>
      <c r="E15" s="7" t="s">
        <v>348</v>
      </c>
      <c r="F15" s="255" t="s">
        <v>6</v>
      </c>
      <c r="G15" s="8">
        <v>3</v>
      </c>
      <c r="H15" s="266">
        <f>SUM(1.057+0.456+0.648)</f>
        <v>2.161</v>
      </c>
      <c r="I15" s="8">
        <v>95</v>
      </c>
      <c r="J15" s="329">
        <f t="shared" si="4"/>
        <v>3.1578947368421054E-2</v>
      </c>
      <c r="K15" s="329">
        <f t="shared" si="5"/>
        <v>2.2747368421052631E-2</v>
      </c>
      <c r="L15" s="333"/>
      <c r="M15" s="246"/>
      <c r="N15" s="108"/>
      <c r="O15" s="349">
        <f t="shared" si="0"/>
        <v>0</v>
      </c>
      <c r="P15" s="329">
        <f t="shared" si="1"/>
        <v>0</v>
      </c>
      <c r="Q15" s="135"/>
      <c r="R15" s="237">
        <f t="shared" si="2"/>
        <v>2.2747368421052631E-2</v>
      </c>
      <c r="S15" s="237">
        <f t="shared" si="3"/>
        <v>3.1578947368421054E-2</v>
      </c>
    </row>
    <row r="16" spans="1:20" x14ac:dyDescent="0.3">
      <c r="A16" s="66"/>
      <c r="B16" s="6"/>
      <c r="C16" s="6"/>
      <c r="D16" s="6"/>
      <c r="E16" s="7" t="s">
        <v>346</v>
      </c>
      <c r="F16" s="255" t="s">
        <v>6</v>
      </c>
      <c r="G16" s="8"/>
      <c r="H16" s="266"/>
      <c r="I16" s="8"/>
      <c r="J16" s="329">
        <f t="shared" si="4"/>
        <v>0</v>
      </c>
      <c r="K16" s="329">
        <f t="shared" si="5"/>
        <v>0</v>
      </c>
      <c r="L16" s="332"/>
      <c r="M16" s="108"/>
      <c r="N16" s="108">
        <v>2</v>
      </c>
      <c r="O16" s="349">
        <f t="shared" si="0"/>
        <v>0</v>
      </c>
      <c r="P16" s="329">
        <f t="shared" si="1"/>
        <v>0</v>
      </c>
      <c r="Q16" s="135"/>
      <c r="R16" s="237">
        <f t="shared" si="2"/>
        <v>0</v>
      </c>
      <c r="S16" s="237">
        <f t="shared" si="3"/>
        <v>0</v>
      </c>
    </row>
    <row r="17" spans="1:19" x14ac:dyDescent="0.3">
      <c r="A17" s="66"/>
      <c r="B17" s="6"/>
      <c r="C17" s="6"/>
      <c r="D17" s="6"/>
      <c r="E17" s="8" t="s">
        <v>345</v>
      </c>
      <c r="F17" s="256" t="s">
        <v>8</v>
      </c>
      <c r="G17" s="8"/>
      <c r="H17" s="266"/>
      <c r="I17" s="8">
        <v>24</v>
      </c>
      <c r="J17" s="329">
        <f t="shared" si="4"/>
        <v>0</v>
      </c>
      <c r="K17" s="329">
        <f t="shared" si="5"/>
        <v>0</v>
      </c>
      <c r="L17" s="332"/>
      <c r="M17" s="108"/>
      <c r="N17" s="108"/>
      <c r="O17" s="349">
        <f t="shared" si="0"/>
        <v>0</v>
      </c>
      <c r="P17" s="329">
        <f t="shared" si="1"/>
        <v>0</v>
      </c>
      <c r="Q17" s="135"/>
      <c r="R17" s="237">
        <f t="shared" si="2"/>
        <v>0</v>
      </c>
      <c r="S17" s="237">
        <f t="shared" si="3"/>
        <v>0</v>
      </c>
    </row>
    <row r="18" spans="1:19" x14ac:dyDescent="0.3">
      <c r="A18" s="66"/>
      <c r="B18" s="6"/>
      <c r="C18" s="6"/>
      <c r="D18" s="6"/>
      <c r="E18" s="8" t="s">
        <v>350</v>
      </c>
      <c r="F18" s="256" t="s">
        <v>291</v>
      </c>
      <c r="G18" s="8"/>
      <c r="H18" s="266"/>
      <c r="I18" s="8">
        <v>8</v>
      </c>
      <c r="J18" s="329">
        <f t="shared" si="4"/>
        <v>0</v>
      </c>
      <c r="K18" s="329">
        <f t="shared" si="5"/>
        <v>0</v>
      </c>
      <c r="L18" s="332"/>
      <c r="M18" s="108"/>
      <c r="N18" s="108"/>
      <c r="O18" s="349">
        <f t="shared" si="0"/>
        <v>0</v>
      </c>
      <c r="P18" s="329">
        <f t="shared" si="1"/>
        <v>0</v>
      </c>
      <c r="Q18" s="135"/>
      <c r="R18" s="237">
        <f t="shared" si="2"/>
        <v>0</v>
      </c>
      <c r="S18" s="237">
        <f t="shared" si="3"/>
        <v>0</v>
      </c>
    </row>
    <row r="19" spans="1:19" ht="15" thickBot="1" x14ac:dyDescent="0.35">
      <c r="A19" s="67"/>
      <c r="B19" s="9"/>
      <c r="C19" s="9"/>
      <c r="D19" s="9"/>
      <c r="E19" s="9"/>
      <c r="F19" s="10"/>
      <c r="G19" s="94">
        <f>SUM(G4:G18)</f>
        <v>7</v>
      </c>
      <c r="H19" s="267">
        <f>SUM(H4:H18)</f>
        <v>5.4049999999999994</v>
      </c>
      <c r="I19" s="94">
        <f>SUM(I4:I18)</f>
        <v>384</v>
      </c>
      <c r="J19" s="114">
        <f>IF(G19=0,0,G19/I19)</f>
        <v>1.8229166666666668E-2</v>
      </c>
      <c r="K19" s="114">
        <f>IF(I19=0,0,H19/I19)</f>
        <v>1.4075520833333332E-2</v>
      </c>
      <c r="L19" s="94">
        <f>SUM(L4:L18)</f>
        <v>0</v>
      </c>
      <c r="M19" s="62">
        <f>SUM(M4:M18)</f>
        <v>0</v>
      </c>
      <c r="N19" s="94">
        <f>SUM(N4:N18)</f>
        <v>2</v>
      </c>
      <c r="O19" s="114">
        <f t="shared" si="0"/>
        <v>0</v>
      </c>
      <c r="P19" s="306">
        <f t="shared" si="1"/>
        <v>0</v>
      </c>
      <c r="Q19" s="135"/>
      <c r="R19" s="186">
        <f t="shared" si="2"/>
        <v>1.4002590673575128E-2</v>
      </c>
      <c r="S19" s="188">
        <f t="shared" si="3"/>
        <v>1.8134715025906734E-2</v>
      </c>
    </row>
    <row r="20" spans="1:19" ht="111" thickBot="1" x14ac:dyDescent="0.35">
      <c r="A20" s="278"/>
      <c r="B20" s="279"/>
      <c r="C20" s="279"/>
      <c r="D20" s="279"/>
      <c r="E20" s="279" t="s">
        <v>123</v>
      </c>
      <c r="F20" s="279" t="s">
        <v>0</v>
      </c>
      <c r="G20" s="33" t="s">
        <v>396</v>
      </c>
      <c r="H20" s="265" t="s">
        <v>397</v>
      </c>
      <c r="I20" s="327" t="s">
        <v>398</v>
      </c>
      <c r="J20" s="328" t="s">
        <v>112</v>
      </c>
      <c r="K20" s="328" t="s">
        <v>241</v>
      </c>
      <c r="L20" s="58" t="s">
        <v>399</v>
      </c>
      <c r="M20" s="58" t="s">
        <v>400</v>
      </c>
      <c r="N20" s="327" t="s">
        <v>401</v>
      </c>
      <c r="O20" s="328" t="s">
        <v>112</v>
      </c>
      <c r="P20" s="328" t="s">
        <v>241</v>
      </c>
      <c r="Q20" s="135"/>
      <c r="R20" s="147"/>
      <c r="S20" s="195"/>
    </row>
    <row r="21" spans="1:19" x14ac:dyDescent="0.3">
      <c r="A21" s="284" t="s">
        <v>34</v>
      </c>
      <c r="B21" s="285"/>
      <c r="C21" s="285"/>
      <c r="D21" s="285"/>
      <c r="E21" s="285"/>
      <c r="F21" s="285"/>
      <c r="G21" s="427">
        <v>6</v>
      </c>
      <c r="H21" s="428">
        <v>6.01</v>
      </c>
      <c r="I21" s="427">
        <v>351</v>
      </c>
      <c r="J21" s="335">
        <f>IF(G21=0,0,G21/I21)</f>
        <v>1.7094017094017096E-2</v>
      </c>
      <c r="K21" s="335">
        <f>IF(I21=0,0,H21/I21)</f>
        <v>1.7122507122507121E-2</v>
      </c>
      <c r="L21" s="429">
        <v>1</v>
      </c>
      <c r="M21" s="430">
        <v>0.97</v>
      </c>
      <c r="N21" s="431">
        <v>37</v>
      </c>
      <c r="O21" s="335">
        <f t="shared" ref="O21:O34" si="16">IF(L21=0,0,L21/N21)</f>
        <v>2.7027027027027029E-2</v>
      </c>
      <c r="P21" s="335">
        <f t="shared" ref="P21:P34" si="17">IF(N21=0,0,M21/N21)</f>
        <v>2.6216216216216216E-2</v>
      </c>
      <c r="Q21" s="135"/>
      <c r="R21" s="186">
        <f t="shared" ref="R21:R33" si="18">IF((I21+N21)&gt;0,(H21+M21)/(I21+N21),"")</f>
        <v>1.7989690721649482E-2</v>
      </c>
      <c r="S21" s="188">
        <f t="shared" ref="S21:S34" si="19">IF((I21+N21)&gt;0,(G21+L21)/(I21+N21),"")</f>
        <v>1.804123711340206E-2</v>
      </c>
    </row>
    <row r="22" spans="1:19" x14ac:dyDescent="0.3">
      <c r="A22" s="69"/>
      <c r="B22" s="11"/>
      <c r="C22" s="11"/>
      <c r="D22" s="11"/>
      <c r="E22" s="12" t="s">
        <v>337</v>
      </c>
      <c r="F22" s="257" t="s">
        <v>231</v>
      </c>
      <c r="G22" s="13">
        <v>1</v>
      </c>
      <c r="H22" s="248">
        <v>1.0880000000000001</v>
      </c>
      <c r="I22" s="13">
        <v>48</v>
      </c>
      <c r="J22" s="334">
        <f t="shared" ref="J22:J34" si="20">IF(G22=0,0,G22/I22)</f>
        <v>2.0833333333333332E-2</v>
      </c>
      <c r="K22" s="334">
        <f t="shared" ref="K22:K34" si="21">IF(I22=0,0,H22/I22)</f>
        <v>2.2666666666666668E-2</v>
      </c>
      <c r="L22" s="341"/>
      <c r="M22" s="85"/>
      <c r="N22" s="110">
        <v>9</v>
      </c>
      <c r="O22" s="334">
        <f t="shared" si="16"/>
        <v>0</v>
      </c>
      <c r="P22" s="334">
        <f t="shared" si="17"/>
        <v>0</v>
      </c>
      <c r="Q22" s="135"/>
      <c r="R22" s="237">
        <f t="shared" si="18"/>
        <v>1.9087719298245615E-2</v>
      </c>
      <c r="S22" s="237">
        <f t="shared" si="19"/>
        <v>1.7543859649122806E-2</v>
      </c>
    </row>
    <row r="23" spans="1:19" x14ac:dyDescent="0.3">
      <c r="A23" s="69"/>
      <c r="B23" s="11"/>
      <c r="C23" s="11"/>
      <c r="D23" s="11"/>
      <c r="E23" s="12" t="s">
        <v>424</v>
      </c>
      <c r="F23" s="257" t="s">
        <v>425</v>
      </c>
      <c r="G23" s="13"/>
      <c r="H23" s="248"/>
      <c r="I23" s="13">
        <v>14</v>
      </c>
      <c r="J23" s="334">
        <f t="shared" ref="J23:J29" si="22">IF(G23=0,0,G23/I23)</f>
        <v>0</v>
      </c>
      <c r="K23" s="334">
        <f t="shared" ref="K23:K29" si="23">IF(I23=0,0,H23/I23)</f>
        <v>0</v>
      </c>
      <c r="L23" s="341"/>
      <c r="M23" s="85"/>
      <c r="N23" s="110"/>
      <c r="O23" s="334"/>
      <c r="P23" s="334"/>
      <c r="Q23" s="135"/>
      <c r="R23" s="237">
        <f t="shared" ref="R23:R30" si="24">IF((I23+N23)&gt;0,(H23+M23)/(I23+N23),"")</f>
        <v>0</v>
      </c>
      <c r="S23" s="237">
        <f t="shared" ref="S23:S30" si="25">IF((I23+N23)&gt;0,(G23+L23)/(I23+N23),"")</f>
        <v>0</v>
      </c>
    </row>
    <row r="24" spans="1:19" x14ac:dyDescent="0.3">
      <c r="A24" s="69"/>
      <c r="B24" s="11"/>
      <c r="C24" s="11"/>
      <c r="D24" s="11"/>
      <c r="E24" s="12" t="s">
        <v>426</v>
      </c>
      <c r="F24" s="257" t="s">
        <v>427</v>
      </c>
      <c r="G24" s="13"/>
      <c r="H24" s="248"/>
      <c r="I24" s="13">
        <v>13</v>
      </c>
      <c r="J24" s="334">
        <f t="shared" si="22"/>
        <v>0</v>
      </c>
      <c r="K24" s="334">
        <f t="shared" si="23"/>
        <v>0</v>
      </c>
      <c r="L24" s="341"/>
      <c r="M24" s="85"/>
      <c r="N24" s="110"/>
      <c r="O24" s="334"/>
      <c r="P24" s="334"/>
      <c r="Q24" s="135"/>
      <c r="R24" s="237">
        <f t="shared" si="24"/>
        <v>0</v>
      </c>
      <c r="S24" s="237">
        <f t="shared" si="25"/>
        <v>0</v>
      </c>
    </row>
    <row r="25" spans="1:19" x14ac:dyDescent="0.3">
      <c r="A25" s="69"/>
      <c r="B25" s="11"/>
      <c r="C25" s="11"/>
      <c r="D25" s="11"/>
      <c r="E25" s="12" t="s">
        <v>428</v>
      </c>
      <c r="F25" s="257" t="s">
        <v>429</v>
      </c>
      <c r="G25" s="13"/>
      <c r="H25" s="248"/>
      <c r="I25" s="13">
        <v>6</v>
      </c>
      <c r="J25" s="334">
        <f t="shared" si="22"/>
        <v>0</v>
      </c>
      <c r="K25" s="334">
        <f t="shared" si="23"/>
        <v>0</v>
      </c>
      <c r="L25" s="341"/>
      <c r="M25" s="85"/>
      <c r="N25" s="110"/>
      <c r="O25" s="334"/>
      <c r="P25" s="334"/>
      <c r="Q25" s="135"/>
      <c r="R25" s="237">
        <f t="shared" si="24"/>
        <v>0</v>
      </c>
      <c r="S25" s="237">
        <f t="shared" si="25"/>
        <v>0</v>
      </c>
    </row>
    <row r="26" spans="1:19" x14ac:dyDescent="0.3">
      <c r="A26" s="69"/>
      <c r="B26" s="11"/>
      <c r="C26" s="11"/>
      <c r="D26" s="11"/>
      <c r="E26" s="12" t="s">
        <v>422</v>
      </c>
      <c r="F26" s="257" t="s">
        <v>423</v>
      </c>
      <c r="G26" s="13"/>
      <c r="H26" s="248"/>
      <c r="I26" s="13">
        <v>16</v>
      </c>
      <c r="J26" s="334">
        <f t="shared" si="22"/>
        <v>0</v>
      </c>
      <c r="K26" s="334">
        <f t="shared" si="23"/>
        <v>0</v>
      </c>
      <c r="L26" s="341"/>
      <c r="M26" s="85"/>
      <c r="N26" s="110"/>
      <c r="O26" s="334"/>
      <c r="P26" s="334"/>
      <c r="Q26" s="135"/>
      <c r="R26" s="237">
        <f t="shared" si="24"/>
        <v>0</v>
      </c>
      <c r="S26" s="237">
        <f t="shared" si="25"/>
        <v>0</v>
      </c>
    </row>
    <row r="27" spans="1:19" x14ac:dyDescent="0.3">
      <c r="A27" s="69"/>
      <c r="B27" s="11"/>
      <c r="C27" s="11"/>
      <c r="D27" s="11"/>
      <c r="E27" s="12" t="s">
        <v>336</v>
      </c>
      <c r="F27" s="257" t="s">
        <v>232</v>
      </c>
      <c r="G27" s="13">
        <v>1</v>
      </c>
      <c r="H27" s="248">
        <v>0.88100000000000001</v>
      </c>
      <c r="I27" s="13">
        <v>51</v>
      </c>
      <c r="J27" s="334">
        <f t="shared" si="22"/>
        <v>1.9607843137254902E-2</v>
      </c>
      <c r="K27" s="334">
        <f t="shared" si="23"/>
        <v>1.7274509803921569E-2</v>
      </c>
      <c r="L27" s="341">
        <v>1</v>
      </c>
      <c r="M27" s="85">
        <v>0.97399999999999998</v>
      </c>
      <c r="N27" s="110">
        <v>11</v>
      </c>
      <c r="O27" s="334">
        <f t="shared" si="16"/>
        <v>9.0909090909090912E-2</v>
      </c>
      <c r="P27" s="334">
        <f t="shared" si="17"/>
        <v>8.8545454545454538E-2</v>
      </c>
      <c r="Q27" s="135"/>
      <c r="R27" s="237">
        <f t="shared" si="24"/>
        <v>2.9919354838709677E-2</v>
      </c>
      <c r="S27" s="237">
        <f t="shared" si="25"/>
        <v>3.2258064516129031E-2</v>
      </c>
    </row>
    <row r="28" spans="1:19" x14ac:dyDescent="0.3">
      <c r="A28" s="69"/>
      <c r="B28" s="11"/>
      <c r="C28" s="11"/>
      <c r="D28" s="11"/>
      <c r="E28" s="12" t="s">
        <v>338</v>
      </c>
      <c r="F28" s="257" t="s">
        <v>233</v>
      </c>
      <c r="G28" s="13">
        <v>1</v>
      </c>
      <c r="H28" s="248">
        <v>0.88100000000000001</v>
      </c>
      <c r="I28" s="13">
        <v>11</v>
      </c>
      <c r="J28" s="334">
        <f t="shared" si="22"/>
        <v>9.0909090909090912E-2</v>
      </c>
      <c r="K28" s="334">
        <f t="shared" si="23"/>
        <v>8.0090909090909088E-2</v>
      </c>
      <c r="L28" s="341"/>
      <c r="M28" s="85"/>
      <c r="N28" s="110">
        <v>1</v>
      </c>
      <c r="O28" s="334">
        <f t="shared" si="16"/>
        <v>0</v>
      </c>
      <c r="P28" s="334">
        <f t="shared" si="17"/>
        <v>0</v>
      </c>
      <c r="Q28" s="135"/>
      <c r="R28" s="237">
        <f t="shared" si="24"/>
        <v>7.3416666666666672E-2</v>
      </c>
      <c r="S28" s="237">
        <f t="shared" si="25"/>
        <v>8.3333333333333329E-2</v>
      </c>
    </row>
    <row r="29" spans="1:19" x14ac:dyDescent="0.3">
      <c r="A29" s="69"/>
      <c r="B29" s="11"/>
      <c r="C29" s="11"/>
      <c r="D29" s="11"/>
      <c r="E29" s="12" t="s">
        <v>430</v>
      </c>
      <c r="F29" s="257" t="s">
        <v>431</v>
      </c>
      <c r="G29" s="13"/>
      <c r="H29" s="248"/>
      <c r="I29" s="13">
        <v>56</v>
      </c>
      <c r="J29" s="334">
        <f t="shared" si="22"/>
        <v>0</v>
      </c>
      <c r="K29" s="334">
        <f t="shared" si="23"/>
        <v>0</v>
      </c>
      <c r="L29" s="341"/>
      <c r="M29" s="85"/>
      <c r="N29" s="110"/>
      <c r="O29" s="334"/>
      <c r="P29" s="334"/>
      <c r="Q29" s="135"/>
      <c r="R29" s="237">
        <f t="shared" si="24"/>
        <v>0</v>
      </c>
      <c r="S29" s="237">
        <f t="shared" si="25"/>
        <v>0</v>
      </c>
    </row>
    <row r="30" spans="1:19" x14ac:dyDescent="0.3">
      <c r="A30" s="69"/>
      <c r="B30" s="11"/>
      <c r="C30" s="11"/>
      <c r="D30" s="11"/>
      <c r="E30" s="12" t="s">
        <v>403</v>
      </c>
      <c r="F30" s="257" t="s">
        <v>16</v>
      </c>
      <c r="G30" s="13"/>
      <c r="H30" s="248"/>
      <c r="I30" s="13">
        <v>42</v>
      </c>
      <c r="J30" s="334">
        <f t="shared" si="20"/>
        <v>0</v>
      </c>
      <c r="K30" s="334">
        <f t="shared" si="21"/>
        <v>0</v>
      </c>
      <c r="L30" s="341"/>
      <c r="M30" s="85"/>
      <c r="N30" s="110">
        <v>4</v>
      </c>
      <c r="O30" s="334">
        <f t="shared" ref="O30" si="26">IF(L30=0,0,L30/N30)</f>
        <v>0</v>
      </c>
      <c r="P30" s="334">
        <f t="shared" ref="P30" si="27">IF(N30=0,0,M30/N30)</f>
        <v>0</v>
      </c>
      <c r="Q30" s="135"/>
      <c r="R30" s="237">
        <f t="shared" si="24"/>
        <v>0</v>
      </c>
      <c r="S30" s="237">
        <f t="shared" si="25"/>
        <v>0</v>
      </c>
    </row>
    <row r="31" spans="1:19" x14ac:dyDescent="0.3">
      <c r="A31" s="69"/>
      <c r="B31" s="11"/>
      <c r="C31" s="11"/>
      <c r="D31" s="11"/>
      <c r="E31" s="12" t="s">
        <v>339</v>
      </c>
      <c r="F31" s="257" t="s">
        <v>232</v>
      </c>
      <c r="G31" s="13"/>
      <c r="H31" s="248"/>
      <c r="I31" s="13">
        <v>3</v>
      </c>
      <c r="J31" s="334">
        <f t="shared" si="20"/>
        <v>0</v>
      </c>
      <c r="K31" s="334">
        <f t="shared" si="21"/>
        <v>0</v>
      </c>
      <c r="L31" s="341"/>
      <c r="M31" s="85"/>
      <c r="N31" s="110">
        <v>1</v>
      </c>
      <c r="O31" s="334">
        <f t="shared" si="16"/>
        <v>0</v>
      </c>
      <c r="P31" s="334">
        <f t="shared" si="17"/>
        <v>0</v>
      </c>
      <c r="Q31" s="135"/>
      <c r="R31" s="237">
        <f t="shared" si="18"/>
        <v>0</v>
      </c>
      <c r="S31" s="237">
        <f t="shared" si="19"/>
        <v>0</v>
      </c>
    </row>
    <row r="32" spans="1:19" x14ac:dyDescent="0.3">
      <c r="A32" s="69"/>
      <c r="B32" s="11"/>
      <c r="C32" s="11"/>
      <c r="D32" s="11"/>
      <c r="E32" s="12" t="s">
        <v>335</v>
      </c>
      <c r="F32" s="257" t="s">
        <v>14</v>
      </c>
      <c r="G32" s="13">
        <v>3</v>
      </c>
      <c r="H32" s="248">
        <f>SUM(0.948+1.121+1.088)</f>
        <v>3.157</v>
      </c>
      <c r="I32" s="13">
        <v>91</v>
      </c>
      <c r="J32" s="334">
        <f t="shared" ref="J32" si="28">IF(G32=0,0,G32/I32)</f>
        <v>3.2967032967032968E-2</v>
      </c>
      <c r="K32" s="334">
        <f t="shared" ref="K32" si="29">IF(I32=0,0,H32/I32)</f>
        <v>3.4692307692307696E-2</v>
      </c>
      <c r="L32" s="341"/>
      <c r="M32" s="85"/>
      <c r="N32" s="110">
        <v>10</v>
      </c>
      <c r="O32" s="334">
        <f>IF(L32=0,0,L32/N32)</f>
        <v>0</v>
      </c>
      <c r="P32" s="334">
        <f t="shared" ref="P32" si="30">IF(N32=0,0,M32/N32)</f>
        <v>0</v>
      </c>
      <c r="Q32" s="135"/>
      <c r="R32" s="237">
        <f t="shared" ref="R32" si="31">IF((I32+N32)&gt;0,(H32+M32)/(I32+N32),"")</f>
        <v>3.1257425742574257E-2</v>
      </c>
      <c r="S32" s="237">
        <f t="shared" ref="S32" si="32">IF((I32+N32)&gt;0,(G32+L32)/(I32+N32),"")</f>
        <v>2.9702970297029702E-2</v>
      </c>
    </row>
    <row r="33" spans="1:19" x14ac:dyDescent="0.3">
      <c r="A33" s="69"/>
      <c r="B33" s="11"/>
      <c r="C33" s="11"/>
      <c r="D33" s="11"/>
      <c r="E33" s="12" t="s">
        <v>404</v>
      </c>
      <c r="F33" s="257" t="s">
        <v>23</v>
      </c>
      <c r="G33" s="13"/>
      <c r="H33" s="248"/>
      <c r="I33" s="13"/>
      <c r="J33" s="334">
        <f t="shared" si="20"/>
        <v>0</v>
      </c>
      <c r="K33" s="334">
        <f t="shared" si="21"/>
        <v>0</v>
      </c>
      <c r="L33" s="341"/>
      <c r="M33" s="85"/>
      <c r="N33" s="110">
        <v>1</v>
      </c>
      <c r="O33" s="334">
        <f>IF(L33=0,0,L33/N33)</f>
        <v>0</v>
      </c>
      <c r="P33" s="334">
        <f t="shared" si="17"/>
        <v>0</v>
      </c>
      <c r="Q33" s="135"/>
      <c r="R33" s="237">
        <f t="shared" si="18"/>
        <v>0</v>
      </c>
      <c r="S33" s="237">
        <f t="shared" si="19"/>
        <v>0</v>
      </c>
    </row>
    <row r="34" spans="1:19" ht="15" thickBot="1" x14ac:dyDescent="0.35">
      <c r="A34" s="70"/>
      <c r="B34" s="14"/>
      <c r="C34" s="14"/>
      <c r="D34" s="14"/>
      <c r="E34" s="14"/>
      <c r="F34" s="15"/>
      <c r="G34" s="87">
        <f>SUM(G22:G33)</f>
        <v>6</v>
      </c>
      <c r="H34" s="269">
        <f>SUM(H22:H33)</f>
        <v>6.0069999999999997</v>
      </c>
      <c r="I34" s="87">
        <f>SUM(I22:I33)</f>
        <v>351</v>
      </c>
      <c r="J34" s="290">
        <f t="shared" si="20"/>
        <v>1.7094017094017096E-2</v>
      </c>
      <c r="K34" s="290">
        <f t="shared" si="21"/>
        <v>1.7113960113960113E-2</v>
      </c>
      <c r="L34" s="87">
        <f>SUM(L22:L33)</f>
        <v>1</v>
      </c>
      <c r="M34" s="88">
        <f>SUM(M22:M33)</f>
        <v>0.97399999999999998</v>
      </c>
      <c r="N34" s="229">
        <f>SUM(N22:N33)</f>
        <v>37</v>
      </c>
      <c r="O34" s="350">
        <f t="shared" si="16"/>
        <v>2.7027027027027029E-2</v>
      </c>
      <c r="P34" s="310">
        <f t="shared" si="17"/>
        <v>2.6324324324324324E-2</v>
      </c>
      <c r="Q34" s="135"/>
      <c r="R34" s="186">
        <f>IF((I34+N34)&gt;0,(H34+M34)/(I34+N34),"")</f>
        <v>1.7992268041237113E-2</v>
      </c>
      <c r="S34" s="188">
        <f t="shared" si="19"/>
        <v>1.804123711340206E-2</v>
      </c>
    </row>
    <row r="35" spans="1:19" ht="111" thickBot="1" x14ac:dyDescent="0.35">
      <c r="A35" s="278"/>
      <c r="B35" s="279"/>
      <c r="C35" s="279"/>
      <c r="D35" s="279"/>
      <c r="E35" s="279" t="s">
        <v>123</v>
      </c>
      <c r="F35" s="279" t="s">
        <v>0</v>
      </c>
      <c r="G35" s="33" t="s">
        <v>396</v>
      </c>
      <c r="H35" s="265" t="s">
        <v>397</v>
      </c>
      <c r="I35" s="327" t="s">
        <v>398</v>
      </c>
      <c r="J35" s="328" t="s">
        <v>112</v>
      </c>
      <c r="K35" s="328" t="s">
        <v>241</v>
      </c>
      <c r="L35" s="58" t="s">
        <v>399</v>
      </c>
      <c r="M35" s="58" t="s">
        <v>400</v>
      </c>
      <c r="N35" s="327" t="s">
        <v>401</v>
      </c>
      <c r="O35" s="328" t="s">
        <v>112</v>
      </c>
      <c r="P35" s="328" t="s">
        <v>241</v>
      </c>
      <c r="Q35" s="135"/>
      <c r="R35" s="355"/>
      <c r="S35" s="355"/>
    </row>
    <row r="36" spans="1:19" x14ac:dyDescent="0.3">
      <c r="A36" s="71" t="s">
        <v>37</v>
      </c>
      <c r="B36" s="16"/>
      <c r="C36" s="16"/>
      <c r="D36" s="16"/>
      <c r="E36" s="17"/>
      <c r="F36" s="17"/>
      <c r="G36" s="422">
        <v>3</v>
      </c>
      <c r="H36" s="423">
        <v>3.202</v>
      </c>
      <c r="I36" s="424">
        <v>140</v>
      </c>
      <c r="J36" s="339">
        <f>IF(I36=0,0,G36/I36)</f>
        <v>2.1428571428571429E-2</v>
      </c>
      <c r="K36" s="339">
        <f>IF(I36=0,0,H36/I36)</f>
        <v>2.287142857142857E-2</v>
      </c>
      <c r="L36" s="425">
        <v>1</v>
      </c>
      <c r="M36" s="426">
        <v>0.64</v>
      </c>
      <c r="N36" s="424">
        <v>18</v>
      </c>
      <c r="O36" s="339">
        <f t="shared" ref="O36:O83" si="33">IF(L36=0,0,L36/N36)</f>
        <v>5.5555555555555552E-2</v>
      </c>
      <c r="P36" s="339">
        <f t="shared" ref="P36:P83" si="34">IF(N36=0,0,M36/N36)</f>
        <v>3.5555555555555556E-2</v>
      </c>
      <c r="Q36" s="135"/>
      <c r="R36" s="186">
        <f t="shared" ref="R36:R83" si="35">IF((I36+N36)&gt;0,(H36+M36)/(I36+N36),"")</f>
        <v>2.4316455696202534E-2</v>
      </c>
      <c r="S36" s="188">
        <f>IF((I36+N36)&gt;0,(G36+L36)/(I36+N36),"")</f>
        <v>2.5316455696202531E-2</v>
      </c>
    </row>
    <row r="37" spans="1:19" x14ac:dyDescent="0.3">
      <c r="A37" s="392"/>
      <c r="B37" s="393"/>
      <c r="C37" s="393"/>
      <c r="D37" s="393"/>
      <c r="E37" s="19" t="s">
        <v>352</v>
      </c>
      <c r="F37" s="259" t="s">
        <v>356</v>
      </c>
      <c r="G37" s="28"/>
      <c r="H37" s="394"/>
      <c r="I37" s="396"/>
      <c r="J37" s="339">
        <f t="shared" ref="J37:J83" si="36">IF(I37=0,0,G37/I37)</f>
        <v>0</v>
      </c>
      <c r="K37" s="339">
        <f t="shared" ref="K37:K83" si="37">IF(I37=0,0,H37/I37)</f>
        <v>0</v>
      </c>
      <c r="L37" s="395"/>
      <c r="M37" s="93"/>
      <c r="N37" s="396"/>
      <c r="O37" s="339">
        <f t="shared" si="33"/>
        <v>0</v>
      </c>
      <c r="P37" s="339">
        <f t="shared" si="34"/>
        <v>0</v>
      </c>
      <c r="Q37" s="135"/>
      <c r="R37" s="237" t="str">
        <f t="shared" si="35"/>
        <v/>
      </c>
      <c r="S37" s="237" t="str">
        <f t="shared" ref="S37:S82" si="38">IF((I37+N37)&gt;0,(G37+L37)/(I37+N37),"")</f>
        <v/>
      </c>
    </row>
    <row r="38" spans="1:19" x14ac:dyDescent="0.3">
      <c r="A38" s="392"/>
      <c r="B38" s="393"/>
      <c r="C38" s="393"/>
      <c r="D38" s="393"/>
      <c r="E38" s="19" t="s">
        <v>353</v>
      </c>
      <c r="F38" s="259" t="s">
        <v>357</v>
      </c>
      <c r="G38" s="28"/>
      <c r="H38" s="394"/>
      <c r="I38" s="396">
        <v>1</v>
      </c>
      <c r="J38" s="339">
        <f t="shared" si="36"/>
        <v>0</v>
      </c>
      <c r="K38" s="339">
        <f t="shared" si="37"/>
        <v>0</v>
      </c>
      <c r="L38" s="395"/>
      <c r="M38" s="93"/>
      <c r="N38" s="396"/>
      <c r="O38" s="339">
        <f t="shared" si="33"/>
        <v>0</v>
      </c>
      <c r="P38" s="339">
        <f t="shared" si="34"/>
        <v>0</v>
      </c>
      <c r="Q38" s="135"/>
      <c r="R38" s="237">
        <f t="shared" ref="R37:R82" si="39">IF((I38+N38)&gt;0,(H38+M38)/(I38+N38),"")</f>
        <v>0</v>
      </c>
      <c r="S38" s="237">
        <f t="shared" ref="S37:S82" si="40">IF((I38+N38)&gt;0,(G38+L38)/(I38+N38),"")</f>
        <v>0</v>
      </c>
    </row>
    <row r="39" spans="1:19" x14ac:dyDescent="0.3">
      <c r="A39" s="72"/>
      <c r="B39" s="18"/>
      <c r="C39" s="18"/>
      <c r="D39" s="18"/>
      <c r="E39" s="19" t="s">
        <v>354</v>
      </c>
      <c r="F39" s="259" t="s">
        <v>20</v>
      </c>
      <c r="G39" s="20"/>
      <c r="H39" s="118"/>
      <c r="I39" s="100">
        <v>1</v>
      </c>
      <c r="J39" s="339">
        <f t="shared" si="36"/>
        <v>0</v>
      </c>
      <c r="K39" s="339">
        <f t="shared" si="37"/>
        <v>0</v>
      </c>
      <c r="L39" s="337"/>
      <c r="M39" s="86"/>
      <c r="N39" s="100"/>
      <c r="O39" s="339">
        <f t="shared" si="33"/>
        <v>0</v>
      </c>
      <c r="P39" s="339">
        <f t="shared" si="34"/>
        <v>0</v>
      </c>
      <c r="Q39" s="135"/>
      <c r="R39" s="237">
        <f t="shared" ref="R39:R82" si="41">IF((I39+N39)&gt;0,(H39+M39)/(I39+N39),"")</f>
        <v>0</v>
      </c>
      <c r="S39" s="237">
        <f t="shared" ref="S39:S82" si="42">IF((I39+N39)&gt;0,(G39+L39)/(I39+N39),"")</f>
        <v>0</v>
      </c>
    </row>
    <row r="40" spans="1:19" x14ac:dyDescent="0.3">
      <c r="A40" s="72"/>
      <c r="B40" s="18"/>
      <c r="C40" s="18"/>
      <c r="D40" s="18"/>
      <c r="E40" s="19" t="s">
        <v>355</v>
      </c>
      <c r="F40" s="259" t="s">
        <v>207</v>
      </c>
      <c r="G40" s="20"/>
      <c r="H40" s="118"/>
      <c r="I40" s="100">
        <v>12</v>
      </c>
      <c r="J40" s="339">
        <f t="shared" si="36"/>
        <v>0</v>
      </c>
      <c r="K40" s="339">
        <f t="shared" si="37"/>
        <v>0</v>
      </c>
      <c r="L40" s="337"/>
      <c r="M40" s="86"/>
      <c r="N40" s="100"/>
      <c r="O40" s="339">
        <f t="shared" si="33"/>
        <v>0</v>
      </c>
      <c r="P40" s="339">
        <f t="shared" si="34"/>
        <v>0</v>
      </c>
      <c r="Q40" s="135"/>
      <c r="R40" s="237">
        <f t="shared" si="41"/>
        <v>0</v>
      </c>
      <c r="S40" s="237">
        <f t="shared" si="42"/>
        <v>0</v>
      </c>
    </row>
    <row r="41" spans="1:19" x14ac:dyDescent="0.3">
      <c r="A41" s="72"/>
      <c r="B41" s="18"/>
      <c r="C41" s="18"/>
      <c r="D41" s="18"/>
      <c r="E41" s="19" t="s">
        <v>385</v>
      </c>
      <c r="F41" s="259" t="s">
        <v>20</v>
      </c>
      <c r="G41" s="20"/>
      <c r="H41" s="118"/>
      <c r="I41" s="100">
        <v>2</v>
      </c>
      <c r="J41" s="339">
        <f t="shared" si="36"/>
        <v>0</v>
      </c>
      <c r="K41" s="339">
        <f t="shared" si="37"/>
        <v>0</v>
      </c>
      <c r="L41" s="337"/>
      <c r="M41" s="86"/>
      <c r="N41" s="100"/>
      <c r="O41" s="339">
        <f t="shared" si="33"/>
        <v>0</v>
      </c>
      <c r="P41" s="339">
        <f t="shared" si="34"/>
        <v>0</v>
      </c>
      <c r="Q41" s="135"/>
      <c r="R41" s="237">
        <f t="shared" si="41"/>
        <v>0</v>
      </c>
      <c r="S41" s="237">
        <f t="shared" si="42"/>
        <v>0</v>
      </c>
    </row>
    <row r="42" spans="1:19" x14ac:dyDescent="0.3">
      <c r="A42" s="72"/>
      <c r="B42" s="18"/>
      <c r="C42" s="18"/>
      <c r="D42" s="18"/>
      <c r="E42" s="19" t="s">
        <v>368</v>
      </c>
      <c r="F42" s="259" t="s">
        <v>356</v>
      </c>
      <c r="G42" s="20"/>
      <c r="H42" s="118"/>
      <c r="I42" s="100"/>
      <c r="J42" s="339">
        <f t="shared" si="36"/>
        <v>0</v>
      </c>
      <c r="K42" s="339">
        <f t="shared" si="37"/>
        <v>0</v>
      </c>
      <c r="L42" s="337"/>
      <c r="M42" s="86"/>
      <c r="N42" s="100"/>
      <c r="O42" s="339">
        <f t="shared" si="33"/>
        <v>0</v>
      </c>
      <c r="P42" s="339">
        <f t="shared" si="34"/>
        <v>0</v>
      </c>
      <c r="Q42" s="135"/>
      <c r="R42" s="237" t="str">
        <f t="shared" si="41"/>
        <v/>
      </c>
      <c r="S42" s="237" t="str">
        <f t="shared" si="42"/>
        <v/>
      </c>
    </row>
    <row r="43" spans="1:19" x14ac:dyDescent="0.3">
      <c r="A43" s="72"/>
      <c r="B43" s="18"/>
      <c r="C43" s="18"/>
      <c r="D43" s="18"/>
      <c r="E43" s="19" t="s">
        <v>379</v>
      </c>
      <c r="F43" s="259" t="s">
        <v>325</v>
      </c>
      <c r="G43" s="20"/>
      <c r="H43" s="118"/>
      <c r="I43" s="100">
        <v>4</v>
      </c>
      <c r="J43" s="339">
        <f t="shared" si="36"/>
        <v>0</v>
      </c>
      <c r="K43" s="339">
        <f t="shared" si="37"/>
        <v>0</v>
      </c>
      <c r="L43" s="337"/>
      <c r="M43" s="86"/>
      <c r="N43" s="100"/>
      <c r="O43" s="339">
        <f t="shared" si="33"/>
        <v>0</v>
      </c>
      <c r="P43" s="339">
        <f t="shared" si="34"/>
        <v>0</v>
      </c>
      <c r="Q43" s="135"/>
      <c r="R43" s="237">
        <f t="shared" si="41"/>
        <v>0</v>
      </c>
      <c r="S43" s="237">
        <f t="shared" si="42"/>
        <v>0</v>
      </c>
    </row>
    <row r="44" spans="1:19" x14ac:dyDescent="0.3">
      <c r="A44" s="72"/>
      <c r="B44" s="18"/>
      <c r="C44" s="18"/>
      <c r="D44" s="18"/>
      <c r="E44" s="19" t="s">
        <v>444</v>
      </c>
      <c r="F44" s="259" t="s">
        <v>324</v>
      </c>
      <c r="G44" s="20"/>
      <c r="H44" s="118"/>
      <c r="I44" s="100">
        <v>6</v>
      </c>
      <c r="J44" s="339">
        <f t="shared" si="36"/>
        <v>0</v>
      </c>
      <c r="K44" s="339">
        <f t="shared" si="37"/>
        <v>0</v>
      </c>
      <c r="L44" s="337"/>
      <c r="M44" s="86"/>
      <c r="N44" s="100"/>
      <c r="O44" s="339">
        <f t="shared" ref="O44:O82" si="43">IF(L44=0,0,L44/N44)</f>
        <v>0</v>
      </c>
      <c r="P44" s="339">
        <f t="shared" ref="P44:P82" si="44">IF(N44=0,0,M44/N44)</f>
        <v>0</v>
      </c>
      <c r="Q44" s="135"/>
      <c r="R44" s="237">
        <f t="shared" si="41"/>
        <v>0</v>
      </c>
      <c r="S44" s="237">
        <f t="shared" si="42"/>
        <v>0</v>
      </c>
    </row>
    <row r="45" spans="1:19" x14ac:dyDescent="0.3">
      <c r="A45" s="72"/>
      <c r="B45" s="18"/>
      <c r="C45" s="18"/>
      <c r="D45" s="18"/>
      <c r="E45" s="19" t="s">
        <v>359</v>
      </c>
      <c r="F45" s="259" t="s">
        <v>93</v>
      </c>
      <c r="G45" s="20"/>
      <c r="H45" s="270"/>
      <c r="I45" s="100">
        <v>4</v>
      </c>
      <c r="J45" s="339">
        <f t="shared" si="36"/>
        <v>0</v>
      </c>
      <c r="K45" s="339">
        <f t="shared" si="37"/>
        <v>0</v>
      </c>
      <c r="L45" s="337"/>
      <c r="M45" s="86"/>
      <c r="N45" s="100"/>
      <c r="O45" s="339">
        <f t="shared" si="43"/>
        <v>0</v>
      </c>
      <c r="P45" s="339">
        <f t="shared" si="44"/>
        <v>0</v>
      </c>
      <c r="Q45" s="135"/>
      <c r="R45" s="237">
        <f t="shared" si="41"/>
        <v>0</v>
      </c>
      <c r="S45" s="237">
        <f t="shared" si="42"/>
        <v>0</v>
      </c>
    </row>
    <row r="46" spans="1:19" x14ac:dyDescent="0.3">
      <c r="A46" s="137"/>
      <c r="B46" s="37"/>
      <c r="C46" s="37"/>
      <c r="D46" s="37"/>
      <c r="E46" s="19" t="s">
        <v>358</v>
      </c>
      <c r="F46" s="259" t="s">
        <v>54</v>
      </c>
      <c r="G46" s="20"/>
      <c r="H46" s="118"/>
      <c r="I46" s="100">
        <v>3</v>
      </c>
      <c r="J46" s="339">
        <f t="shared" si="36"/>
        <v>0</v>
      </c>
      <c r="K46" s="339">
        <f t="shared" si="37"/>
        <v>0</v>
      </c>
      <c r="L46" s="337"/>
      <c r="M46" s="86"/>
      <c r="N46" s="100">
        <v>1</v>
      </c>
      <c r="O46" s="339">
        <f t="shared" si="43"/>
        <v>0</v>
      </c>
      <c r="P46" s="339">
        <f t="shared" si="44"/>
        <v>0</v>
      </c>
      <c r="Q46" s="135"/>
      <c r="R46" s="237">
        <f t="shared" si="41"/>
        <v>0</v>
      </c>
      <c r="S46" s="237">
        <f t="shared" si="42"/>
        <v>0</v>
      </c>
    </row>
    <row r="47" spans="1:19" x14ac:dyDescent="0.3">
      <c r="A47" s="137"/>
      <c r="B47" s="37"/>
      <c r="C47" s="37"/>
      <c r="D47" s="37"/>
      <c r="E47" s="19" t="s">
        <v>362</v>
      </c>
      <c r="F47" s="259" t="s">
        <v>332</v>
      </c>
      <c r="G47" s="20"/>
      <c r="H47" s="118"/>
      <c r="I47" s="100">
        <v>5</v>
      </c>
      <c r="J47" s="339">
        <f t="shared" si="36"/>
        <v>0</v>
      </c>
      <c r="K47" s="339">
        <f t="shared" si="37"/>
        <v>0</v>
      </c>
      <c r="L47" s="337"/>
      <c r="M47" s="86"/>
      <c r="N47" s="100"/>
      <c r="O47" s="339">
        <f t="shared" si="43"/>
        <v>0</v>
      </c>
      <c r="P47" s="339">
        <f t="shared" si="44"/>
        <v>0</v>
      </c>
      <c r="Q47" s="135"/>
      <c r="R47" s="237">
        <f t="shared" si="41"/>
        <v>0</v>
      </c>
      <c r="S47" s="237">
        <f t="shared" si="42"/>
        <v>0</v>
      </c>
    </row>
    <row r="48" spans="1:19" x14ac:dyDescent="0.3">
      <c r="A48" s="137"/>
      <c r="B48" s="37"/>
      <c r="C48" s="37"/>
      <c r="D48" s="37"/>
      <c r="E48" s="19" t="s">
        <v>375</v>
      </c>
      <c r="F48" s="259" t="s">
        <v>332</v>
      </c>
      <c r="G48" s="20"/>
      <c r="H48" s="118"/>
      <c r="I48" s="100">
        <v>2</v>
      </c>
      <c r="J48" s="339">
        <f t="shared" si="36"/>
        <v>0</v>
      </c>
      <c r="K48" s="339">
        <f t="shared" si="37"/>
        <v>0</v>
      </c>
      <c r="L48" s="337"/>
      <c r="M48" s="86"/>
      <c r="N48" s="100">
        <v>1</v>
      </c>
      <c r="O48" s="339">
        <f t="shared" si="43"/>
        <v>0</v>
      </c>
      <c r="P48" s="339">
        <f t="shared" si="44"/>
        <v>0</v>
      </c>
      <c r="Q48" s="135"/>
      <c r="R48" s="237">
        <f t="shared" si="41"/>
        <v>0</v>
      </c>
      <c r="S48" s="237">
        <f t="shared" si="42"/>
        <v>0</v>
      </c>
    </row>
    <row r="49" spans="1:20" x14ac:dyDescent="0.3">
      <c r="A49" s="137"/>
      <c r="B49" s="37"/>
      <c r="C49" s="37"/>
      <c r="D49" s="37"/>
      <c r="E49" s="19" t="s">
        <v>442</v>
      </c>
      <c r="F49" s="259" t="s">
        <v>443</v>
      </c>
      <c r="G49" s="20"/>
      <c r="H49" s="118"/>
      <c r="I49" s="100">
        <v>4</v>
      </c>
      <c r="J49" s="339">
        <f t="shared" si="36"/>
        <v>0</v>
      </c>
      <c r="K49" s="339">
        <f t="shared" si="37"/>
        <v>0</v>
      </c>
      <c r="L49" s="337"/>
      <c r="M49" s="86"/>
      <c r="N49" s="100"/>
      <c r="O49" s="339">
        <f t="shared" si="43"/>
        <v>0</v>
      </c>
      <c r="P49" s="339">
        <f t="shared" si="44"/>
        <v>0</v>
      </c>
      <c r="Q49" s="135"/>
      <c r="R49" s="237">
        <f t="shared" si="41"/>
        <v>0</v>
      </c>
      <c r="S49" s="237">
        <f t="shared" si="42"/>
        <v>0</v>
      </c>
    </row>
    <row r="50" spans="1:20" x14ac:dyDescent="0.3">
      <c r="A50" s="137"/>
      <c r="B50" s="37"/>
      <c r="C50" s="37"/>
      <c r="D50" s="37"/>
      <c r="E50" s="19" t="s">
        <v>405</v>
      </c>
      <c r="F50" s="259" t="s">
        <v>157</v>
      </c>
      <c r="G50" s="20"/>
      <c r="H50" s="118"/>
      <c r="I50" s="100">
        <v>1</v>
      </c>
      <c r="J50" s="339">
        <f t="shared" ref="J50:J82" si="45">IF(I50=0,0,G50/I50)</f>
        <v>0</v>
      </c>
      <c r="K50" s="339">
        <f t="shared" ref="K50:K82" si="46">IF(I50=0,0,H50/I50)</f>
        <v>0</v>
      </c>
      <c r="L50" s="337"/>
      <c r="M50" s="86"/>
      <c r="N50" s="100">
        <v>1</v>
      </c>
      <c r="O50" s="339">
        <f t="shared" si="43"/>
        <v>0</v>
      </c>
      <c r="P50" s="339">
        <f t="shared" si="44"/>
        <v>0</v>
      </c>
      <c r="Q50" s="135"/>
      <c r="R50" s="237">
        <f t="shared" si="41"/>
        <v>0</v>
      </c>
      <c r="S50" s="237">
        <f t="shared" si="42"/>
        <v>0</v>
      </c>
    </row>
    <row r="51" spans="1:20" x14ac:dyDescent="0.3">
      <c r="A51" s="137"/>
      <c r="B51" s="37"/>
      <c r="C51" s="37"/>
      <c r="D51" s="37"/>
      <c r="E51" s="19" t="s">
        <v>371</v>
      </c>
      <c r="F51" s="259" t="s">
        <v>157</v>
      </c>
      <c r="G51" s="20"/>
      <c r="H51" s="118"/>
      <c r="I51" s="100"/>
      <c r="J51" s="339">
        <f t="shared" si="45"/>
        <v>0</v>
      </c>
      <c r="K51" s="339">
        <f t="shared" si="46"/>
        <v>0</v>
      </c>
      <c r="L51" s="337"/>
      <c r="M51" s="86"/>
      <c r="N51" s="100"/>
      <c r="O51" s="339">
        <f t="shared" si="43"/>
        <v>0</v>
      </c>
      <c r="P51" s="339">
        <f t="shared" si="44"/>
        <v>0</v>
      </c>
      <c r="Q51" s="135"/>
      <c r="R51" s="237" t="str">
        <f t="shared" si="41"/>
        <v/>
      </c>
      <c r="S51" s="237" t="str">
        <f t="shared" si="42"/>
        <v/>
      </c>
    </row>
    <row r="52" spans="1:20" x14ac:dyDescent="0.3">
      <c r="A52" s="137"/>
      <c r="B52" s="37"/>
      <c r="C52" s="37"/>
      <c r="D52" s="37"/>
      <c r="E52" s="19" t="s">
        <v>370</v>
      </c>
      <c r="F52" s="259" t="s">
        <v>194</v>
      </c>
      <c r="G52" s="20"/>
      <c r="H52" s="118"/>
      <c r="I52" s="100"/>
      <c r="J52" s="339">
        <f t="shared" si="45"/>
        <v>0</v>
      </c>
      <c r="K52" s="339">
        <f t="shared" si="46"/>
        <v>0</v>
      </c>
      <c r="L52" s="337"/>
      <c r="M52" s="86"/>
      <c r="N52" s="100"/>
      <c r="O52" s="339">
        <f t="shared" si="43"/>
        <v>0</v>
      </c>
      <c r="P52" s="339">
        <f t="shared" si="44"/>
        <v>0</v>
      </c>
      <c r="Q52" s="135"/>
      <c r="R52" s="237" t="str">
        <f t="shared" si="41"/>
        <v/>
      </c>
      <c r="S52" s="237" t="str">
        <f t="shared" si="42"/>
        <v/>
      </c>
    </row>
    <row r="53" spans="1:20" x14ac:dyDescent="0.3">
      <c r="A53" s="137"/>
      <c r="B53" s="37"/>
      <c r="C53" s="37"/>
      <c r="D53" s="37"/>
      <c r="E53" s="19" t="s">
        <v>446</v>
      </c>
      <c r="F53" s="259" t="s">
        <v>334</v>
      </c>
      <c r="G53" s="20"/>
      <c r="H53" s="118"/>
      <c r="I53" s="100">
        <v>1</v>
      </c>
      <c r="J53" s="339">
        <f t="shared" si="45"/>
        <v>0</v>
      </c>
      <c r="K53" s="339">
        <f t="shared" si="46"/>
        <v>0</v>
      </c>
      <c r="L53" s="337"/>
      <c r="M53" s="86"/>
      <c r="N53" s="100"/>
      <c r="O53" s="339">
        <f t="shared" si="43"/>
        <v>0</v>
      </c>
      <c r="P53" s="339">
        <f t="shared" si="44"/>
        <v>0</v>
      </c>
      <c r="Q53" s="135"/>
      <c r="R53" s="237">
        <f t="shared" si="41"/>
        <v>0</v>
      </c>
      <c r="S53" s="237">
        <f t="shared" si="42"/>
        <v>0</v>
      </c>
    </row>
    <row r="54" spans="1:20" x14ac:dyDescent="0.3">
      <c r="A54" s="137"/>
      <c r="B54" s="37"/>
      <c r="C54" s="37"/>
      <c r="D54" s="37"/>
      <c r="E54" s="19" t="s">
        <v>364</v>
      </c>
      <c r="F54" s="259" t="s">
        <v>334</v>
      </c>
      <c r="G54" s="20"/>
      <c r="H54" s="118"/>
      <c r="I54" s="100">
        <v>1</v>
      </c>
      <c r="J54" s="339">
        <f t="shared" si="45"/>
        <v>0</v>
      </c>
      <c r="K54" s="339">
        <f t="shared" si="46"/>
        <v>0</v>
      </c>
      <c r="L54" s="337"/>
      <c r="M54" s="161"/>
      <c r="N54" s="100">
        <v>1</v>
      </c>
      <c r="O54" s="339">
        <f t="shared" si="43"/>
        <v>0</v>
      </c>
      <c r="P54" s="339">
        <f t="shared" si="44"/>
        <v>0</v>
      </c>
      <c r="Q54" s="146"/>
      <c r="R54" s="237">
        <f t="shared" si="41"/>
        <v>0</v>
      </c>
      <c r="S54" s="237">
        <f t="shared" si="42"/>
        <v>0</v>
      </c>
      <c r="T54" s="22"/>
    </row>
    <row r="55" spans="1:20" x14ac:dyDescent="0.3">
      <c r="A55" s="137"/>
      <c r="B55" s="37"/>
      <c r="C55" s="37"/>
      <c r="D55" s="37"/>
      <c r="E55" s="19" t="s">
        <v>402</v>
      </c>
      <c r="F55" s="259" t="s">
        <v>23</v>
      </c>
      <c r="G55" s="20">
        <v>1</v>
      </c>
      <c r="H55" s="118">
        <v>1.0569999999999999</v>
      </c>
      <c r="I55" s="100">
        <v>2</v>
      </c>
      <c r="J55" s="339">
        <f t="shared" si="45"/>
        <v>0.5</v>
      </c>
      <c r="K55" s="339">
        <f t="shared" si="46"/>
        <v>0.52849999999999997</v>
      </c>
      <c r="L55" s="337"/>
      <c r="M55" s="86"/>
      <c r="N55" s="100"/>
      <c r="O55" s="339">
        <f t="shared" si="43"/>
        <v>0</v>
      </c>
      <c r="P55" s="339">
        <f t="shared" si="44"/>
        <v>0</v>
      </c>
      <c r="Q55" s="146"/>
      <c r="R55" s="237">
        <f t="shared" si="41"/>
        <v>0.52849999999999997</v>
      </c>
      <c r="S55" s="237">
        <f t="shared" si="42"/>
        <v>0.5</v>
      </c>
      <c r="T55" s="22"/>
    </row>
    <row r="56" spans="1:20" x14ac:dyDescent="0.3">
      <c r="A56" s="137"/>
      <c r="B56" s="37"/>
      <c r="C56" s="37"/>
      <c r="D56" s="37"/>
      <c r="E56" s="19" t="s">
        <v>369</v>
      </c>
      <c r="F56" s="259" t="s">
        <v>23</v>
      </c>
      <c r="G56" s="20"/>
      <c r="H56" s="118"/>
      <c r="I56" s="100"/>
      <c r="J56" s="339">
        <f t="shared" si="45"/>
        <v>0</v>
      </c>
      <c r="K56" s="339">
        <f t="shared" si="46"/>
        <v>0</v>
      </c>
      <c r="L56" s="337">
        <v>1</v>
      </c>
      <c r="M56" s="86">
        <v>0.63900000000000001</v>
      </c>
      <c r="N56" s="100">
        <v>1</v>
      </c>
      <c r="O56" s="339">
        <f t="shared" si="43"/>
        <v>1</v>
      </c>
      <c r="P56" s="339">
        <f t="shared" si="44"/>
        <v>0.63900000000000001</v>
      </c>
      <c r="Q56" s="146"/>
      <c r="R56" s="237">
        <f t="shared" si="41"/>
        <v>0.63900000000000001</v>
      </c>
      <c r="S56" s="237">
        <f t="shared" si="42"/>
        <v>1</v>
      </c>
      <c r="T56" s="22"/>
    </row>
    <row r="57" spans="1:20" x14ac:dyDescent="0.3">
      <c r="A57" s="137"/>
      <c r="B57" s="37"/>
      <c r="C57" s="37"/>
      <c r="D57" s="37"/>
      <c r="E57" s="19" t="s">
        <v>436</v>
      </c>
      <c r="F57" s="259" t="s">
        <v>435</v>
      </c>
      <c r="G57" s="20"/>
      <c r="H57" s="118"/>
      <c r="I57" s="100">
        <v>1</v>
      </c>
      <c r="J57" s="339">
        <f t="shared" si="45"/>
        <v>0</v>
      </c>
      <c r="K57" s="339">
        <f t="shared" si="46"/>
        <v>0</v>
      </c>
      <c r="L57" s="337"/>
      <c r="M57" s="86"/>
      <c r="N57" s="100"/>
      <c r="O57" s="339">
        <f t="shared" si="43"/>
        <v>0</v>
      </c>
      <c r="P57" s="339">
        <f t="shared" si="44"/>
        <v>0</v>
      </c>
      <c r="Q57" s="146"/>
      <c r="R57" s="237">
        <f t="shared" si="41"/>
        <v>0</v>
      </c>
      <c r="S57" s="237">
        <f t="shared" si="42"/>
        <v>0</v>
      </c>
      <c r="T57" s="22"/>
    </row>
    <row r="58" spans="1:20" x14ac:dyDescent="0.3">
      <c r="A58" s="137"/>
      <c r="B58" s="37"/>
      <c r="C58" s="37"/>
      <c r="D58" s="37"/>
      <c r="E58" s="19" t="s">
        <v>437</v>
      </c>
      <c r="F58" s="259" t="s">
        <v>52</v>
      </c>
      <c r="G58" s="20"/>
      <c r="H58" s="118"/>
      <c r="I58" s="100">
        <v>8</v>
      </c>
      <c r="J58" s="339">
        <f t="shared" si="45"/>
        <v>0</v>
      </c>
      <c r="K58" s="339">
        <f t="shared" si="46"/>
        <v>0</v>
      </c>
      <c r="L58" s="337"/>
      <c r="M58" s="86"/>
      <c r="N58" s="100"/>
      <c r="O58" s="339">
        <f t="shared" si="43"/>
        <v>0</v>
      </c>
      <c r="P58" s="339">
        <f t="shared" si="44"/>
        <v>0</v>
      </c>
      <c r="Q58" s="146"/>
      <c r="R58" s="237">
        <f t="shared" si="41"/>
        <v>0</v>
      </c>
      <c r="S58" s="237">
        <f t="shared" si="42"/>
        <v>0</v>
      </c>
      <c r="T58" s="22"/>
    </row>
    <row r="59" spans="1:20" x14ac:dyDescent="0.3">
      <c r="A59" s="137"/>
      <c r="B59" s="37"/>
      <c r="C59" s="37"/>
      <c r="D59" s="37"/>
      <c r="E59" s="19" t="s">
        <v>365</v>
      </c>
      <c r="F59" s="259" t="s">
        <v>52</v>
      </c>
      <c r="G59" s="20"/>
      <c r="H59" s="118"/>
      <c r="I59" s="100">
        <v>11</v>
      </c>
      <c r="J59" s="339">
        <f t="shared" si="45"/>
        <v>0</v>
      </c>
      <c r="K59" s="339">
        <f t="shared" si="46"/>
        <v>0</v>
      </c>
      <c r="L59" s="337"/>
      <c r="M59" s="86"/>
      <c r="N59" s="100">
        <v>1</v>
      </c>
      <c r="O59" s="339">
        <f t="shared" si="43"/>
        <v>0</v>
      </c>
      <c r="P59" s="339">
        <f t="shared" si="44"/>
        <v>0</v>
      </c>
      <c r="Q59" s="135"/>
      <c r="R59" s="237">
        <f t="shared" si="41"/>
        <v>0</v>
      </c>
      <c r="S59" s="237">
        <f t="shared" si="42"/>
        <v>0</v>
      </c>
    </row>
    <row r="60" spans="1:20" x14ac:dyDescent="0.3">
      <c r="A60" s="137"/>
      <c r="B60" s="37"/>
      <c r="C60" s="37"/>
      <c r="D60" s="37"/>
      <c r="E60" s="19" t="s">
        <v>360</v>
      </c>
      <c r="F60" s="259" t="s">
        <v>318</v>
      </c>
      <c r="G60" s="20"/>
      <c r="H60" s="118"/>
      <c r="I60" s="100"/>
      <c r="J60" s="339">
        <f t="shared" si="45"/>
        <v>0</v>
      </c>
      <c r="K60" s="339">
        <f t="shared" si="46"/>
        <v>0</v>
      </c>
      <c r="L60" s="337"/>
      <c r="M60" s="86"/>
      <c r="N60" s="100"/>
      <c r="O60" s="339">
        <f t="shared" si="43"/>
        <v>0</v>
      </c>
      <c r="P60" s="339">
        <f t="shared" si="44"/>
        <v>0</v>
      </c>
      <c r="Q60" s="135"/>
      <c r="R60" s="237" t="str">
        <f t="shared" si="41"/>
        <v/>
      </c>
      <c r="S60" s="237" t="str">
        <f t="shared" si="42"/>
        <v/>
      </c>
    </row>
    <row r="61" spans="1:20" x14ac:dyDescent="0.3">
      <c r="A61" s="137"/>
      <c r="B61" s="37"/>
      <c r="C61" s="37"/>
      <c r="D61" s="37"/>
      <c r="E61" s="19" t="s">
        <v>372</v>
      </c>
      <c r="F61" s="259" t="s">
        <v>318</v>
      </c>
      <c r="G61" s="20">
        <v>1</v>
      </c>
      <c r="H61" s="118">
        <v>1.0569999999999999</v>
      </c>
      <c r="I61" s="100">
        <v>3</v>
      </c>
      <c r="J61" s="339">
        <f t="shared" si="45"/>
        <v>0.33333333333333331</v>
      </c>
      <c r="K61" s="339">
        <f t="shared" si="46"/>
        <v>0.35233333333333333</v>
      </c>
      <c r="L61" s="337"/>
      <c r="M61" s="86"/>
      <c r="N61" s="100"/>
      <c r="O61" s="339">
        <f t="shared" si="43"/>
        <v>0</v>
      </c>
      <c r="P61" s="339">
        <f t="shared" si="44"/>
        <v>0</v>
      </c>
      <c r="Q61" s="135"/>
      <c r="R61" s="237">
        <f t="shared" si="41"/>
        <v>0.35233333333333333</v>
      </c>
      <c r="S61" s="237">
        <f t="shared" si="42"/>
        <v>0.33333333333333331</v>
      </c>
    </row>
    <row r="62" spans="1:20" x14ac:dyDescent="0.3">
      <c r="A62" s="137"/>
      <c r="B62" s="37"/>
      <c r="C62" s="37"/>
      <c r="D62" s="37"/>
      <c r="E62" s="19" t="s">
        <v>409</v>
      </c>
      <c r="F62" s="259" t="s">
        <v>410</v>
      </c>
      <c r="G62" s="20"/>
      <c r="H62" s="118"/>
      <c r="I62" s="100">
        <v>1</v>
      </c>
      <c r="J62" s="339">
        <f t="shared" si="45"/>
        <v>0</v>
      </c>
      <c r="K62" s="339">
        <f t="shared" si="46"/>
        <v>0</v>
      </c>
      <c r="L62" s="337"/>
      <c r="M62" s="86"/>
      <c r="N62" s="100">
        <v>1</v>
      </c>
      <c r="O62" s="339">
        <f t="shared" si="43"/>
        <v>0</v>
      </c>
      <c r="P62" s="339">
        <f t="shared" si="44"/>
        <v>0</v>
      </c>
      <c r="Q62" s="135"/>
      <c r="R62" s="237">
        <f t="shared" si="41"/>
        <v>0</v>
      </c>
      <c r="S62" s="237">
        <f t="shared" si="42"/>
        <v>0</v>
      </c>
    </row>
    <row r="63" spans="1:20" x14ac:dyDescent="0.3">
      <c r="A63" s="137"/>
      <c r="B63" s="37"/>
      <c r="C63" s="37"/>
      <c r="D63" s="37"/>
      <c r="E63" s="19" t="s">
        <v>432</v>
      </c>
      <c r="F63" s="259" t="s">
        <v>410</v>
      </c>
      <c r="G63" s="20"/>
      <c r="H63" s="118"/>
      <c r="I63" s="100">
        <v>1</v>
      </c>
      <c r="J63" s="339">
        <f t="shared" si="45"/>
        <v>0</v>
      </c>
      <c r="K63" s="339">
        <f t="shared" si="46"/>
        <v>0</v>
      </c>
      <c r="L63" s="337"/>
      <c r="M63" s="86"/>
      <c r="N63" s="100"/>
      <c r="O63" s="339">
        <f t="shared" si="43"/>
        <v>0</v>
      </c>
      <c r="P63" s="339">
        <f t="shared" si="44"/>
        <v>0</v>
      </c>
      <c r="Q63" s="135"/>
      <c r="R63" s="237">
        <f t="shared" si="41"/>
        <v>0</v>
      </c>
      <c r="S63" s="237">
        <f t="shared" si="42"/>
        <v>0</v>
      </c>
    </row>
    <row r="64" spans="1:20" x14ac:dyDescent="0.3">
      <c r="A64" s="137"/>
      <c r="B64" s="37"/>
      <c r="C64" s="37"/>
      <c r="D64" s="37"/>
      <c r="E64" s="19" t="s">
        <v>438</v>
      </c>
      <c r="F64" s="259" t="s">
        <v>439</v>
      </c>
      <c r="G64" s="20"/>
      <c r="H64" s="118"/>
      <c r="I64" s="100">
        <v>18</v>
      </c>
      <c r="J64" s="339">
        <f t="shared" si="45"/>
        <v>0</v>
      </c>
      <c r="K64" s="339">
        <f t="shared" si="46"/>
        <v>0</v>
      </c>
      <c r="L64" s="337"/>
      <c r="M64" s="86"/>
      <c r="N64" s="100"/>
      <c r="O64" s="339">
        <f t="shared" si="43"/>
        <v>0</v>
      </c>
      <c r="P64" s="339">
        <f t="shared" si="44"/>
        <v>0</v>
      </c>
      <c r="Q64" s="135"/>
      <c r="R64" s="237">
        <f t="shared" si="41"/>
        <v>0</v>
      </c>
      <c r="S64" s="237">
        <f t="shared" si="42"/>
        <v>0</v>
      </c>
    </row>
    <row r="65" spans="1:20" x14ac:dyDescent="0.3">
      <c r="A65" s="137"/>
      <c r="B65" s="37"/>
      <c r="C65" s="37"/>
      <c r="D65" s="37"/>
      <c r="E65" s="19" t="s">
        <v>440</v>
      </c>
      <c r="F65" s="259" t="s">
        <v>441</v>
      </c>
      <c r="G65" s="20"/>
      <c r="H65" s="118"/>
      <c r="I65" s="100">
        <v>1</v>
      </c>
      <c r="J65" s="339">
        <f t="shared" si="45"/>
        <v>0</v>
      </c>
      <c r="K65" s="339">
        <f t="shared" si="46"/>
        <v>0</v>
      </c>
      <c r="L65" s="337"/>
      <c r="M65" s="86"/>
      <c r="N65" s="100"/>
      <c r="O65" s="339">
        <f t="shared" si="43"/>
        <v>0</v>
      </c>
      <c r="P65" s="339">
        <f t="shared" si="44"/>
        <v>0</v>
      </c>
      <c r="Q65" s="135"/>
      <c r="R65" s="237">
        <f t="shared" si="41"/>
        <v>0</v>
      </c>
      <c r="S65" s="237">
        <f t="shared" si="42"/>
        <v>0</v>
      </c>
    </row>
    <row r="66" spans="1:20" x14ac:dyDescent="0.3">
      <c r="A66" s="137"/>
      <c r="B66" s="37"/>
      <c r="C66" s="37"/>
      <c r="D66" s="37"/>
      <c r="E66" s="19" t="s">
        <v>407</v>
      </c>
      <c r="F66" s="259" t="s">
        <v>408</v>
      </c>
      <c r="G66" s="20"/>
      <c r="H66" s="118"/>
      <c r="I66" s="100">
        <v>4</v>
      </c>
      <c r="J66" s="339">
        <f t="shared" si="45"/>
        <v>0</v>
      </c>
      <c r="K66" s="339">
        <f t="shared" si="46"/>
        <v>0</v>
      </c>
      <c r="L66" s="337"/>
      <c r="M66" s="86"/>
      <c r="N66" s="100">
        <v>1</v>
      </c>
      <c r="O66" s="339">
        <f t="shared" si="43"/>
        <v>0</v>
      </c>
      <c r="P66" s="339">
        <f t="shared" si="44"/>
        <v>0</v>
      </c>
      <c r="Q66" s="135"/>
      <c r="R66" s="237">
        <f t="shared" si="41"/>
        <v>0</v>
      </c>
      <c r="S66" s="237">
        <f t="shared" si="42"/>
        <v>0</v>
      </c>
    </row>
    <row r="67" spans="1:20" x14ac:dyDescent="0.3">
      <c r="A67" s="137"/>
      <c r="B67" s="37"/>
      <c r="C67" s="37"/>
      <c r="D67" s="37"/>
      <c r="E67" s="19" t="s">
        <v>433</v>
      </c>
      <c r="F67" s="259" t="s">
        <v>434</v>
      </c>
      <c r="G67" s="20"/>
      <c r="H67" s="118"/>
      <c r="I67" s="100">
        <v>4</v>
      </c>
      <c r="J67" s="339">
        <f t="shared" si="45"/>
        <v>0</v>
      </c>
      <c r="K67" s="339">
        <f t="shared" si="46"/>
        <v>0</v>
      </c>
      <c r="L67" s="337"/>
      <c r="M67" s="86"/>
      <c r="N67" s="100"/>
      <c r="O67" s="339">
        <f t="shared" si="43"/>
        <v>0</v>
      </c>
      <c r="P67" s="339">
        <f t="shared" si="44"/>
        <v>0</v>
      </c>
      <c r="Q67" s="135"/>
      <c r="R67" s="237">
        <f t="shared" si="41"/>
        <v>0</v>
      </c>
      <c r="S67" s="237">
        <f t="shared" si="42"/>
        <v>0</v>
      </c>
    </row>
    <row r="68" spans="1:20" x14ac:dyDescent="0.3">
      <c r="A68" s="137"/>
      <c r="B68" s="37"/>
      <c r="C68" s="37"/>
      <c r="D68" s="37"/>
      <c r="E68" s="19" t="s">
        <v>366</v>
      </c>
      <c r="F68" s="260" t="s">
        <v>367</v>
      </c>
      <c r="G68" s="20"/>
      <c r="H68" s="118"/>
      <c r="I68" s="100">
        <v>1</v>
      </c>
      <c r="J68" s="339">
        <f t="shared" si="45"/>
        <v>0</v>
      </c>
      <c r="K68" s="339">
        <f t="shared" si="46"/>
        <v>0</v>
      </c>
      <c r="L68" s="337"/>
      <c r="M68" s="86"/>
      <c r="N68" s="100">
        <v>1</v>
      </c>
      <c r="O68" s="339">
        <f t="shared" si="43"/>
        <v>0</v>
      </c>
      <c r="P68" s="339">
        <f t="shared" si="44"/>
        <v>0</v>
      </c>
      <c r="Q68" s="135"/>
      <c r="R68" s="237">
        <f t="shared" si="41"/>
        <v>0</v>
      </c>
      <c r="S68" s="237">
        <f t="shared" si="42"/>
        <v>0</v>
      </c>
    </row>
    <row r="69" spans="1:20" x14ac:dyDescent="0.3">
      <c r="A69" s="137"/>
      <c r="B69" s="37"/>
      <c r="C69" s="37"/>
      <c r="D69" s="37"/>
      <c r="E69" s="19" t="s">
        <v>406</v>
      </c>
      <c r="F69" s="260" t="s">
        <v>20</v>
      </c>
      <c r="G69" s="20"/>
      <c r="H69" s="118"/>
      <c r="I69" s="100">
        <v>1</v>
      </c>
      <c r="J69" s="339">
        <f t="shared" si="45"/>
        <v>0</v>
      </c>
      <c r="K69" s="339">
        <f t="shared" si="46"/>
        <v>0</v>
      </c>
      <c r="L69" s="337"/>
      <c r="M69" s="86"/>
      <c r="N69" s="100">
        <v>1</v>
      </c>
      <c r="O69" s="339">
        <f t="shared" si="43"/>
        <v>0</v>
      </c>
      <c r="P69" s="339">
        <f t="shared" si="44"/>
        <v>0</v>
      </c>
      <c r="Q69" s="135"/>
      <c r="R69" s="237">
        <f t="shared" si="41"/>
        <v>0</v>
      </c>
      <c r="S69" s="237">
        <f t="shared" si="42"/>
        <v>0</v>
      </c>
    </row>
    <row r="70" spans="1:20" x14ac:dyDescent="0.3">
      <c r="A70" s="137"/>
      <c r="B70" s="37"/>
      <c r="C70" s="37"/>
      <c r="D70" s="37"/>
      <c r="E70" s="19" t="s">
        <v>361</v>
      </c>
      <c r="F70" s="259" t="s">
        <v>289</v>
      </c>
      <c r="G70" s="20"/>
      <c r="H70" s="118"/>
      <c r="I70" s="100">
        <v>13</v>
      </c>
      <c r="J70" s="339">
        <f t="shared" si="45"/>
        <v>0</v>
      </c>
      <c r="K70" s="339">
        <f t="shared" si="46"/>
        <v>0</v>
      </c>
      <c r="L70" s="337"/>
      <c r="M70" s="86"/>
      <c r="N70" s="100">
        <v>4</v>
      </c>
      <c r="O70" s="339">
        <f t="shared" si="43"/>
        <v>0</v>
      </c>
      <c r="P70" s="339">
        <f t="shared" si="44"/>
        <v>0</v>
      </c>
      <c r="Q70" s="135"/>
      <c r="R70" s="237">
        <f t="shared" si="41"/>
        <v>0</v>
      </c>
      <c r="S70" s="237">
        <f t="shared" si="42"/>
        <v>0</v>
      </c>
    </row>
    <row r="71" spans="1:20" x14ac:dyDescent="0.3">
      <c r="A71" s="137"/>
      <c r="B71" s="37"/>
      <c r="C71" s="37"/>
      <c r="D71" s="37"/>
      <c r="E71" s="19" t="s">
        <v>373</v>
      </c>
      <c r="F71" s="259" t="s">
        <v>289</v>
      </c>
      <c r="G71" s="38">
        <v>1</v>
      </c>
      <c r="H71" s="118">
        <v>1.0880000000000001</v>
      </c>
      <c r="I71" s="100">
        <v>5</v>
      </c>
      <c r="J71" s="339">
        <f t="shared" si="45"/>
        <v>0.2</v>
      </c>
      <c r="K71" s="339">
        <f t="shared" si="46"/>
        <v>0.21760000000000002</v>
      </c>
      <c r="L71" s="337"/>
      <c r="M71" s="86"/>
      <c r="N71" s="100"/>
      <c r="O71" s="339">
        <f t="shared" si="43"/>
        <v>0</v>
      </c>
      <c r="P71" s="339">
        <f t="shared" si="44"/>
        <v>0</v>
      </c>
      <c r="Q71" s="146"/>
      <c r="R71" s="237">
        <f t="shared" si="41"/>
        <v>0.21760000000000002</v>
      </c>
      <c r="S71" s="237">
        <f t="shared" si="42"/>
        <v>0.2</v>
      </c>
      <c r="T71" s="22"/>
    </row>
    <row r="72" spans="1:20" x14ac:dyDescent="0.3">
      <c r="A72" s="137"/>
      <c r="B72" s="37"/>
      <c r="C72" s="37"/>
      <c r="D72" s="37"/>
      <c r="E72" s="19" t="s">
        <v>378</v>
      </c>
      <c r="F72" s="259" t="s">
        <v>61</v>
      </c>
      <c r="G72" s="38"/>
      <c r="H72" s="118"/>
      <c r="I72" s="100">
        <v>3</v>
      </c>
      <c r="J72" s="339">
        <f t="shared" si="45"/>
        <v>0</v>
      </c>
      <c r="K72" s="339">
        <f t="shared" si="46"/>
        <v>0</v>
      </c>
      <c r="L72" s="337"/>
      <c r="M72" s="86"/>
      <c r="N72" s="100">
        <v>1</v>
      </c>
      <c r="O72" s="339">
        <f t="shared" si="43"/>
        <v>0</v>
      </c>
      <c r="P72" s="339">
        <f t="shared" si="44"/>
        <v>0</v>
      </c>
      <c r="Q72" s="146"/>
      <c r="R72" s="237">
        <f t="shared" si="41"/>
        <v>0</v>
      </c>
      <c r="S72" s="237">
        <f t="shared" si="42"/>
        <v>0</v>
      </c>
      <c r="T72" s="22"/>
    </row>
    <row r="73" spans="1:20" x14ac:dyDescent="0.3">
      <c r="A73" s="137"/>
      <c r="B73" s="37"/>
      <c r="C73" s="37"/>
      <c r="D73" s="37"/>
      <c r="E73" s="19" t="s">
        <v>374</v>
      </c>
      <c r="F73" s="259" t="s">
        <v>30</v>
      </c>
      <c r="G73" s="20"/>
      <c r="H73" s="118"/>
      <c r="I73" s="100"/>
      <c r="J73" s="339">
        <f t="shared" si="45"/>
        <v>0</v>
      </c>
      <c r="K73" s="339">
        <f t="shared" si="46"/>
        <v>0</v>
      </c>
      <c r="L73" s="337"/>
      <c r="M73" s="86"/>
      <c r="N73" s="100"/>
      <c r="O73" s="339">
        <f t="shared" si="43"/>
        <v>0</v>
      </c>
      <c r="P73" s="339">
        <f t="shared" si="44"/>
        <v>0</v>
      </c>
      <c r="Q73" s="135"/>
      <c r="R73" s="237" t="str">
        <f t="shared" si="41"/>
        <v/>
      </c>
      <c r="S73" s="237" t="str">
        <f t="shared" si="42"/>
        <v/>
      </c>
    </row>
    <row r="74" spans="1:20" x14ac:dyDescent="0.3">
      <c r="A74" s="137"/>
      <c r="B74" s="37"/>
      <c r="C74" s="37"/>
      <c r="D74" s="37"/>
      <c r="E74" s="19" t="s">
        <v>445</v>
      </c>
      <c r="F74" s="259" t="s">
        <v>55</v>
      </c>
      <c r="G74" s="20"/>
      <c r="H74" s="118"/>
      <c r="I74" s="100">
        <v>1</v>
      </c>
      <c r="J74" s="339">
        <f t="shared" si="45"/>
        <v>0</v>
      </c>
      <c r="K74" s="339">
        <f t="shared" si="46"/>
        <v>0</v>
      </c>
      <c r="L74" s="337"/>
      <c r="M74" s="86"/>
      <c r="N74" s="100"/>
      <c r="O74" s="339">
        <f t="shared" si="43"/>
        <v>0</v>
      </c>
      <c r="P74" s="339">
        <f t="shared" si="44"/>
        <v>0</v>
      </c>
      <c r="Q74" s="135"/>
      <c r="R74" s="237">
        <f t="shared" si="41"/>
        <v>0</v>
      </c>
      <c r="S74" s="237">
        <f t="shared" si="42"/>
        <v>0</v>
      </c>
    </row>
    <row r="75" spans="1:20" x14ac:dyDescent="0.3">
      <c r="A75" s="137"/>
      <c r="B75" s="37"/>
      <c r="C75" s="37"/>
      <c r="D75" s="37"/>
      <c r="E75" s="19" t="s">
        <v>363</v>
      </c>
      <c r="F75" s="259" t="s">
        <v>333</v>
      </c>
      <c r="G75" s="20"/>
      <c r="H75" s="118"/>
      <c r="I75" s="100">
        <v>11</v>
      </c>
      <c r="J75" s="339">
        <f t="shared" si="45"/>
        <v>0</v>
      </c>
      <c r="K75" s="339">
        <f t="shared" si="46"/>
        <v>0</v>
      </c>
      <c r="L75" s="338"/>
      <c r="M75" s="161"/>
      <c r="N75" s="100"/>
      <c r="O75" s="339">
        <f t="shared" si="43"/>
        <v>0</v>
      </c>
      <c r="P75" s="339">
        <f t="shared" si="44"/>
        <v>0</v>
      </c>
      <c r="Q75" s="135"/>
      <c r="R75" s="237">
        <f t="shared" si="41"/>
        <v>0</v>
      </c>
      <c r="S75" s="237">
        <f t="shared" si="42"/>
        <v>0</v>
      </c>
    </row>
    <row r="76" spans="1:20" x14ac:dyDescent="0.3">
      <c r="A76" s="137"/>
      <c r="B76" s="37"/>
      <c r="C76" s="37"/>
      <c r="D76" s="37"/>
      <c r="E76" s="20" t="s">
        <v>376</v>
      </c>
      <c r="F76" s="261" t="s">
        <v>333</v>
      </c>
      <c r="G76" s="20"/>
      <c r="H76" s="118"/>
      <c r="I76" s="100">
        <v>4</v>
      </c>
      <c r="J76" s="339">
        <f t="shared" si="45"/>
        <v>0</v>
      </c>
      <c r="K76" s="339">
        <f t="shared" si="46"/>
        <v>0</v>
      </c>
      <c r="L76" s="337"/>
      <c r="M76" s="86"/>
      <c r="N76" s="100"/>
      <c r="O76" s="339">
        <f t="shared" si="43"/>
        <v>0</v>
      </c>
      <c r="P76" s="339">
        <f t="shared" si="44"/>
        <v>0</v>
      </c>
      <c r="Q76" s="135"/>
      <c r="R76" s="237">
        <f t="shared" si="41"/>
        <v>0</v>
      </c>
      <c r="S76" s="237">
        <f t="shared" si="42"/>
        <v>0</v>
      </c>
    </row>
    <row r="77" spans="1:20" x14ac:dyDescent="0.3">
      <c r="A77" s="137"/>
      <c r="B77" s="37"/>
      <c r="C77" s="37"/>
      <c r="D77" s="37"/>
      <c r="E77" s="20" t="s">
        <v>384</v>
      </c>
      <c r="F77" s="261" t="s">
        <v>333</v>
      </c>
      <c r="G77" s="20"/>
      <c r="H77" s="118"/>
      <c r="I77" s="100"/>
      <c r="J77" s="339">
        <f t="shared" si="45"/>
        <v>0</v>
      </c>
      <c r="K77" s="339">
        <f t="shared" si="46"/>
        <v>0</v>
      </c>
      <c r="L77" s="337"/>
      <c r="M77" s="86"/>
      <c r="N77" s="100"/>
      <c r="O77" s="339">
        <f t="shared" si="43"/>
        <v>0</v>
      </c>
      <c r="P77" s="339">
        <f t="shared" si="44"/>
        <v>0</v>
      </c>
      <c r="Q77" s="135"/>
      <c r="R77" s="237" t="str">
        <f t="shared" si="41"/>
        <v/>
      </c>
      <c r="S77" s="237" t="str">
        <f t="shared" si="42"/>
        <v/>
      </c>
    </row>
    <row r="78" spans="1:20" x14ac:dyDescent="0.3">
      <c r="A78" s="137"/>
      <c r="B78" s="37"/>
      <c r="C78" s="37"/>
      <c r="D78" s="37"/>
      <c r="E78" s="20" t="s">
        <v>380</v>
      </c>
      <c r="F78" s="261" t="s">
        <v>326</v>
      </c>
      <c r="G78" s="20"/>
      <c r="H78" s="118"/>
      <c r="I78" s="100"/>
      <c r="J78" s="339">
        <f t="shared" si="45"/>
        <v>0</v>
      </c>
      <c r="K78" s="339">
        <f t="shared" si="46"/>
        <v>0</v>
      </c>
      <c r="L78" s="337"/>
      <c r="M78" s="86"/>
      <c r="N78" s="100"/>
      <c r="O78" s="339">
        <f t="shared" si="43"/>
        <v>0</v>
      </c>
      <c r="P78" s="339">
        <f t="shared" si="44"/>
        <v>0</v>
      </c>
      <c r="Q78" s="135"/>
      <c r="R78" s="237" t="str">
        <f t="shared" si="41"/>
        <v/>
      </c>
      <c r="S78" s="237" t="str">
        <f t="shared" si="42"/>
        <v/>
      </c>
    </row>
    <row r="79" spans="1:20" x14ac:dyDescent="0.3">
      <c r="A79" s="137"/>
      <c r="B79" s="37"/>
      <c r="C79" s="37"/>
      <c r="D79" s="37"/>
      <c r="E79" s="20" t="s">
        <v>383</v>
      </c>
      <c r="F79" s="261" t="s">
        <v>157</v>
      </c>
      <c r="G79" s="20"/>
      <c r="H79" s="118"/>
      <c r="I79" s="100"/>
      <c r="J79" s="339">
        <f t="shared" si="45"/>
        <v>0</v>
      </c>
      <c r="K79" s="339">
        <f t="shared" si="46"/>
        <v>0</v>
      </c>
      <c r="L79" s="337"/>
      <c r="M79" s="86"/>
      <c r="N79" s="100"/>
      <c r="O79" s="339">
        <f t="shared" si="43"/>
        <v>0</v>
      </c>
      <c r="P79" s="339">
        <f t="shared" si="44"/>
        <v>0</v>
      </c>
      <c r="Q79" s="135"/>
      <c r="R79" s="237" t="str">
        <f t="shared" si="41"/>
        <v/>
      </c>
      <c r="S79" s="237" t="str">
        <f t="shared" si="42"/>
        <v/>
      </c>
    </row>
    <row r="80" spans="1:20" x14ac:dyDescent="0.3">
      <c r="A80" s="137"/>
      <c r="B80" s="37"/>
      <c r="C80" s="37"/>
      <c r="D80" s="37"/>
      <c r="E80" s="20" t="s">
        <v>381</v>
      </c>
      <c r="F80" s="262" t="s">
        <v>20</v>
      </c>
      <c r="G80" s="20"/>
      <c r="H80" s="118"/>
      <c r="I80" s="100"/>
      <c r="J80" s="339">
        <f t="shared" si="45"/>
        <v>0</v>
      </c>
      <c r="K80" s="339">
        <f t="shared" si="46"/>
        <v>0</v>
      </c>
      <c r="L80" s="337"/>
      <c r="M80" s="86"/>
      <c r="N80" s="100">
        <v>1</v>
      </c>
      <c r="O80" s="339">
        <f t="shared" si="43"/>
        <v>0</v>
      </c>
      <c r="P80" s="339">
        <f t="shared" si="44"/>
        <v>0</v>
      </c>
      <c r="Q80" s="135"/>
      <c r="R80" s="237">
        <f t="shared" si="41"/>
        <v>0</v>
      </c>
      <c r="S80" s="237">
        <f t="shared" si="42"/>
        <v>0</v>
      </c>
    </row>
    <row r="81" spans="1:19" x14ac:dyDescent="0.3">
      <c r="A81" s="137"/>
      <c r="B81" s="37"/>
      <c r="C81" s="37"/>
      <c r="D81" s="37"/>
      <c r="E81" s="20" t="s">
        <v>377</v>
      </c>
      <c r="F81" s="262" t="s">
        <v>289</v>
      </c>
      <c r="G81" s="20"/>
      <c r="H81" s="118"/>
      <c r="I81" s="100"/>
      <c r="J81" s="339">
        <f t="shared" si="45"/>
        <v>0</v>
      </c>
      <c r="K81" s="339">
        <f t="shared" si="46"/>
        <v>0</v>
      </c>
      <c r="L81" s="337"/>
      <c r="M81" s="86"/>
      <c r="N81" s="100"/>
      <c r="O81" s="339">
        <f t="shared" si="43"/>
        <v>0</v>
      </c>
      <c r="P81" s="339">
        <f t="shared" si="44"/>
        <v>0</v>
      </c>
      <c r="Q81" s="135"/>
      <c r="R81" s="237" t="str">
        <f t="shared" si="41"/>
        <v/>
      </c>
      <c r="S81" s="237" t="str">
        <f t="shared" si="42"/>
        <v/>
      </c>
    </row>
    <row r="82" spans="1:19" x14ac:dyDescent="0.3">
      <c r="A82" s="137"/>
      <c r="B82" s="37"/>
      <c r="C82" s="37"/>
      <c r="D82" s="37"/>
      <c r="E82" s="20" t="s">
        <v>382</v>
      </c>
      <c r="F82" s="261" t="s">
        <v>23</v>
      </c>
      <c r="G82" s="20"/>
      <c r="H82" s="118"/>
      <c r="I82" s="100"/>
      <c r="J82" s="339">
        <f t="shared" si="45"/>
        <v>0</v>
      </c>
      <c r="K82" s="339">
        <f t="shared" si="46"/>
        <v>0</v>
      </c>
      <c r="L82" s="337"/>
      <c r="M82" s="86"/>
      <c r="N82" s="100">
        <v>2</v>
      </c>
      <c r="O82" s="339">
        <f t="shared" si="43"/>
        <v>0</v>
      </c>
      <c r="P82" s="339">
        <f t="shared" si="44"/>
        <v>0</v>
      </c>
      <c r="Q82" s="135"/>
      <c r="R82" s="237">
        <f t="shared" si="41"/>
        <v>0</v>
      </c>
      <c r="S82" s="237">
        <f t="shared" si="42"/>
        <v>0</v>
      </c>
    </row>
    <row r="83" spans="1:19" ht="15" thickBot="1" x14ac:dyDescent="0.35">
      <c r="A83" s="141"/>
      <c r="B83" s="142"/>
      <c r="C83" s="142"/>
      <c r="D83" s="142"/>
      <c r="E83" s="21"/>
      <c r="F83" s="21"/>
      <c r="G83" s="89">
        <f>SUM(G37:G82)</f>
        <v>3</v>
      </c>
      <c r="H83" s="271">
        <f>SUM(H37:H82)</f>
        <v>3.202</v>
      </c>
      <c r="I83" s="230">
        <f>SUM(I37:I82)</f>
        <v>140</v>
      </c>
      <c r="J83" s="339">
        <f t="shared" si="36"/>
        <v>2.1428571428571429E-2</v>
      </c>
      <c r="K83" s="339">
        <f t="shared" si="37"/>
        <v>2.287142857142857E-2</v>
      </c>
      <c r="L83" s="230">
        <f>SUM(L37:L82)</f>
        <v>1</v>
      </c>
      <c r="M83" s="241">
        <f>SUM(M37:M82)</f>
        <v>0.63900000000000001</v>
      </c>
      <c r="N83" s="230">
        <f>SUM(N37:N82)</f>
        <v>18</v>
      </c>
      <c r="O83" s="339">
        <f t="shared" si="33"/>
        <v>5.5555555555555552E-2</v>
      </c>
      <c r="P83" s="339">
        <f t="shared" si="34"/>
        <v>3.5500000000000004E-2</v>
      </c>
      <c r="Q83" s="135"/>
      <c r="R83" s="186">
        <f t="shared" si="35"/>
        <v>2.4310126582278484E-2</v>
      </c>
      <c r="S83" s="188">
        <f t="shared" ref="S37:S83" si="47">IF((I83+N83)&gt;0,(G83+L83)/(I83+N83),"")</f>
        <v>2.5316455696202531E-2</v>
      </c>
    </row>
    <row r="84" spans="1:19" ht="111" thickBot="1" x14ac:dyDescent="0.35">
      <c r="A84" s="278"/>
      <c r="B84" s="279"/>
      <c r="C84" s="279"/>
      <c r="D84" s="279"/>
      <c r="E84" s="279" t="s">
        <v>123</v>
      </c>
      <c r="F84" s="279" t="s">
        <v>0</v>
      </c>
      <c r="G84" s="33" t="s">
        <v>396</v>
      </c>
      <c r="H84" s="265" t="s">
        <v>397</v>
      </c>
      <c r="I84" s="327" t="s">
        <v>398</v>
      </c>
      <c r="J84" s="328" t="s">
        <v>112</v>
      </c>
      <c r="K84" s="328" t="s">
        <v>241</v>
      </c>
      <c r="L84" s="58" t="s">
        <v>399</v>
      </c>
      <c r="M84" s="58" t="s">
        <v>400</v>
      </c>
      <c r="N84" s="327" t="s">
        <v>401</v>
      </c>
      <c r="O84" s="328" t="s">
        <v>112</v>
      </c>
      <c r="P84" s="328" t="s">
        <v>241</v>
      </c>
      <c r="Q84" s="135"/>
      <c r="R84" s="147"/>
      <c r="S84" s="195"/>
    </row>
    <row r="85" spans="1:19" x14ac:dyDescent="0.3">
      <c r="A85" s="356" t="s">
        <v>74</v>
      </c>
      <c r="B85" s="357"/>
      <c r="C85" s="357"/>
      <c r="D85" s="357"/>
      <c r="E85" s="357"/>
      <c r="F85" s="357"/>
      <c r="G85" s="418">
        <v>0</v>
      </c>
      <c r="H85" s="419">
        <v>0</v>
      </c>
      <c r="I85" s="363">
        <v>4</v>
      </c>
      <c r="J85" s="360">
        <f t="shared" ref="J85:J87" si="48">IF(G85=0,0,G85/I85)</f>
        <v>0</v>
      </c>
      <c r="K85" s="360">
        <f t="shared" ref="K85:K87" si="49">IF(I85=0,0,H85/I85)</f>
        <v>0</v>
      </c>
      <c r="L85" s="362">
        <v>0</v>
      </c>
      <c r="M85" s="363">
        <v>0</v>
      </c>
      <c r="N85" s="363">
        <v>0</v>
      </c>
      <c r="O85" s="360">
        <f t="shared" ref="O85:O88" si="50">IF(L85=0,0,L85/N85)</f>
        <v>0</v>
      </c>
      <c r="P85" s="360">
        <f t="shared" ref="P85:P87" si="51">IF(N85=0,0,M85/N85)</f>
        <v>0</v>
      </c>
      <c r="Q85" s="135"/>
      <c r="R85" s="186">
        <f t="shared" ref="R85:R88" si="52">IF((I85+N85)&gt;0,(H85+M85)/(I85+N85),"")</f>
        <v>0</v>
      </c>
      <c r="S85" s="188">
        <f t="shared" ref="S85:S88" si="53">IF((I85+N85)&gt;0,(G85+L85)/(I85+N85),"")</f>
        <v>0</v>
      </c>
    </row>
    <row r="86" spans="1:19" x14ac:dyDescent="0.3">
      <c r="A86" s="364"/>
      <c r="B86" s="365"/>
      <c r="C86" s="365"/>
      <c r="D86" s="365"/>
      <c r="E86" s="366" t="s">
        <v>415</v>
      </c>
      <c r="F86" s="367" t="s">
        <v>327</v>
      </c>
      <c r="G86" s="368"/>
      <c r="H86" s="369"/>
      <c r="I86" s="370">
        <v>2</v>
      </c>
      <c r="J86" s="371">
        <f t="shared" si="48"/>
        <v>0</v>
      </c>
      <c r="K86" s="371">
        <f t="shared" si="49"/>
        <v>0</v>
      </c>
      <c r="L86" s="373"/>
      <c r="M86" s="371"/>
      <c r="N86" s="374"/>
      <c r="O86" s="371">
        <f t="shared" si="50"/>
        <v>0</v>
      </c>
      <c r="P86" s="371">
        <f t="shared" si="51"/>
        <v>0</v>
      </c>
      <c r="Q86" s="135"/>
      <c r="R86" s="237">
        <f t="shared" si="52"/>
        <v>0</v>
      </c>
      <c r="S86" s="237">
        <f t="shared" si="53"/>
        <v>0</v>
      </c>
    </row>
    <row r="87" spans="1:19" x14ac:dyDescent="0.3">
      <c r="A87" s="364"/>
      <c r="B87" s="365"/>
      <c r="C87" s="365"/>
      <c r="D87" s="365"/>
      <c r="E87" s="366" t="s">
        <v>341</v>
      </c>
      <c r="F87" s="375" t="s">
        <v>327</v>
      </c>
      <c r="G87" s="368"/>
      <c r="H87" s="369"/>
      <c r="I87" s="370">
        <v>2</v>
      </c>
      <c r="J87" s="371">
        <f t="shared" si="48"/>
        <v>0</v>
      </c>
      <c r="K87" s="371">
        <f t="shared" si="49"/>
        <v>0</v>
      </c>
      <c r="L87" s="373"/>
      <c r="M87" s="371"/>
      <c r="N87" s="374"/>
      <c r="O87" s="371">
        <f t="shared" si="50"/>
        <v>0</v>
      </c>
      <c r="P87" s="371">
        <f t="shared" si="51"/>
        <v>0</v>
      </c>
      <c r="Q87" s="135"/>
      <c r="R87" s="237">
        <f t="shared" si="52"/>
        <v>0</v>
      </c>
      <c r="S87" s="237">
        <f t="shared" si="53"/>
        <v>0</v>
      </c>
    </row>
    <row r="88" spans="1:19" ht="15" thickBot="1" x14ac:dyDescent="0.35">
      <c r="A88" s="376"/>
      <c r="B88" s="377"/>
      <c r="C88" s="377"/>
      <c r="D88" s="377"/>
      <c r="E88" s="417"/>
      <c r="F88" s="417"/>
      <c r="G88" s="378">
        <f>SUM(G86:G87)</f>
        <v>0</v>
      </c>
      <c r="H88" s="379">
        <f>SUM(H86:H87)</f>
        <v>0</v>
      </c>
      <c r="I88" s="378">
        <f>SUM(I86:I87)</f>
        <v>4</v>
      </c>
      <c r="J88" s="380">
        <f>IF(G88=0,0,G88/I88)</f>
        <v>0</v>
      </c>
      <c r="K88" s="380">
        <f>IF(I88=0,0,H88/I88)</f>
        <v>0</v>
      </c>
      <c r="L88" s="378">
        <f>SUM(L86:L87)</f>
        <v>0</v>
      </c>
      <c r="M88" s="390">
        <f>SUM(M86:M87)</f>
        <v>0</v>
      </c>
      <c r="N88" s="378">
        <f>SUM(N86:N87)</f>
        <v>0</v>
      </c>
      <c r="O88" s="381">
        <f t="shared" si="50"/>
        <v>0</v>
      </c>
      <c r="P88" s="382">
        <f>IF(N88=0,0,M88/N88)</f>
        <v>0</v>
      </c>
      <c r="Q88" s="135"/>
      <c r="R88" s="186">
        <f t="shared" si="52"/>
        <v>0</v>
      </c>
      <c r="S88" s="188">
        <f t="shared" si="53"/>
        <v>0</v>
      </c>
    </row>
    <row r="89" spans="1:19" ht="111" thickBot="1" x14ac:dyDescent="0.35">
      <c r="A89" s="278"/>
      <c r="B89" s="279"/>
      <c r="C89" s="279"/>
      <c r="D89" s="279"/>
      <c r="E89" s="279" t="s">
        <v>123</v>
      </c>
      <c r="F89" s="279" t="s">
        <v>0</v>
      </c>
      <c r="G89" s="33" t="s">
        <v>396</v>
      </c>
      <c r="H89" s="265" t="s">
        <v>397</v>
      </c>
      <c r="I89" s="327" t="s">
        <v>398</v>
      </c>
      <c r="J89" s="328" t="s">
        <v>112</v>
      </c>
      <c r="K89" s="328" t="s">
        <v>241</v>
      </c>
      <c r="L89" s="58" t="s">
        <v>399</v>
      </c>
      <c r="M89" s="58" t="s">
        <v>400</v>
      </c>
      <c r="N89" s="327" t="s">
        <v>401</v>
      </c>
      <c r="O89" s="328" t="s">
        <v>112</v>
      </c>
      <c r="P89" s="328" t="s">
        <v>241</v>
      </c>
      <c r="Q89" s="135"/>
      <c r="R89" s="147"/>
      <c r="S89" s="195"/>
    </row>
    <row r="90" spans="1:19" x14ac:dyDescent="0.3">
      <c r="A90" s="296" t="s">
        <v>322</v>
      </c>
      <c r="B90" s="297"/>
      <c r="C90" s="297"/>
      <c r="D90" s="297"/>
      <c r="E90" s="297"/>
      <c r="F90" s="297"/>
      <c r="G90" s="420">
        <v>0</v>
      </c>
      <c r="H90" s="421">
        <v>0</v>
      </c>
      <c r="I90" s="301">
        <v>8</v>
      </c>
      <c r="J90" s="54">
        <f t="shared" ref="J90:J94" si="54">IF(G90=0,0,G90/I90)</f>
        <v>0</v>
      </c>
      <c r="K90" s="54">
        <f t="shared" ref="K90:K94" si="55">IF(I90=0,0,H90/I90)</f>
        <v>0</v>
      </c>
      <c r="L90" s="344">
        <v>0</v>
      </c>
      <c r="M90" s="301">
        <v>0</v>
      </c>
      <c r="N90" s="301"/>
      <c r="O90" s="54">
        <f t="shared" ref="O90:O95" si="56">IF(L90=0,0,L90/N90)</f>
        <v>0</v>
      </c>
      <c r="P90" s="54">
        <f t="shared" ref="P90:P94" si="57">IF(N90=0,0,M90/N90)</f>
        <v>0</v>
      </c>
      <c r="Q90" s="135"/>
      <c r="R90" s="186">
        <f t="shared" ref="R90:R95" si="58">IF((I90+N90)&gt;0,(H90+M90)/(I90+N90),"")</f>
        <v>0</v>
      </c>
      <c r="S90" s="188">
        <f t="shared" ref="S90:S94" si="59">IF((I90+N90)&gt;0,(G90+L90)/(I90+N90),"")</f>
        <v>0</v>
      </c>
    </row>
    <row r="91" spans="1:19" x14ac:dyDescent="0.3">
      <c r="A91" s="73"/>
      <c r="B91" s="39"/>
      <c r="C91" s="39"/>
      <c r="D91" s="39"/>
      <c r="E91" s="41" t="s">
        <v>414</v>
      </c>
      <c r="F91" s="264" t="s">
        <v>356</v>
      </c>
      <c r="G91" s="42"/>
      <c r="H91" s="342"/>
      <c r="I91" s="104">
        <v>4</v>
      </c>
      <c r="J91" s="57">
        <f>IF(G91=0,0,G91/I91)</f>
        <v>0</v>
      </c>
      <c r="K91" s="57">
        <f>IF(I91=0,0,H91/I91)</f>
        <v>0</v>
      </c>
      <c r="L91" s="345"/>
      <c r="M91" s="57"/>
      <c r="N91" s="104"/>
      <c r="O91" s="57">
        <f t="shared" si="56"/>
        <v>0</v>
      </c>
      <c r="P91" s="57">
        <f t="shared" si="57"/>
        <v>0</v>
      </c>
      <c r="Q91" s="135"/>
      <c r="R91" s="237">
        <f t="shared" si="58"/>
        <v>0</v>
      </c>
      <c r="S91" s="237">
        <f t="shared" si="59"/>
        <v>0</v>
      </c>
    </row>
    <row r="92" spans="1:19" x14ac:dyDescent="0.3">
      <c r="A92" s="73"/>
      <c r="B92" s="39"/>
      <c r="C92" s="39"/>
      <c r="D92" s="39"/>
      <c r="E92" s="41" t="s">
        <v>411</v>
      </c>
      <c r="F92" s="264" t="s">
        <v>324</v>
      </c>
      <c r="G92" s="42"/>
      <c r="H92" s="342"/>
      <c r="I92" s="104">
        <v>1</v>
      </c>
      <c r="J92" s="57">
        <f t="shared" ref="J92:J93" si="60">IF(G92=0,0,G92/I92)</f>
        <v>0</v>
      </c>
      <c r="K92" s="57">
        <f t="shared" ref="K92:K93" si="61">IF(I92=0,0,H92/I92)</f>
        <v>0</v>
      </c>
      <c r="L92" s="345"/>
      <c r="M92" s="57"/>
      <c r="N92" s="104"/>
      <c r="O92" s="57">
        <f t="shared" ref="O92:O93" si="62">IF(L92=0,0,L92/N92)</f>
        <v>0</v>
      </c>
      <c r="P92" s="57">
        <f t="shared" ref="P92:P93" si="63">IF(N92=0,0,M92/N92)</f>
        <v>0</v>
      </c>
      <c r="Q92" s="135"/>
      <c r="R92" s="237">
        <f t="shared" ref="R92:R93" si="64">IF((I92+N92)&gt;0,(H92+M92)/(I92+N92),"")</f>
        <v>0</v>
      </c>
      <c r="S92" s="237">
        <f t="shared" ref="S92:S93" si="65">IF((I92+N92)&gt;0,(G92+L92)/(I92+N92),"")</f>
        <v>0</v>
      </c>
    </row>
    <row r="93" spans="1:19" x14ac:dyDescent="0.3">
      <c r="A93" s="73"/>
      <c r="B93" s="39"/>
      <c r="C93" s="39"/>
      <c r="D93" s="39"/>
      <c r="E93" s="41" t="s">
        <v>413</v>
      </c>
      <c r="F93" s="264" t="s">
        <v>38</v>
      </c>
      <c r="G93" s="42"/>
      <c r="H93" s="342"/>
      <c r="I93" s="104">
        <v>2</v>
      </c>
      <c r="J93" s="57">
        <f t="shared" si="60"/>
        <v>0</v>
      </c>
      <c r="K93" s="57">
        <f t="shared" si="61"/>
        <v>0</v>
      </c>
      <c r="L93" s="345"/>
      <c r="M93" s="57"/>
      <c r="N93" s="104"/>
      <c r="O93" s="57">
        <f t="shared" si="62"/>
        <v>0</v>
      </c>
      <c r="P93" s="57">
        <f t="shared" si="63"/>
        <v>0</v>
      </c>
      <c r="Q93" s="135"/>
      <c r="R93" s="237">
        <f t="shared" si="64"/>
        <v>0</v>
      </c>
      <c r="S93" s="237">
        <f t="shared" si="65"/>
        <v>0</v>
      </c>
    </row>
    <row r="94" spans="1:19" x14ac:dyDescent="0.3">
      <c r="A94" s="74"/>
      <c r="B94" s="39"/>
      <c r="C94" s="39"/>
      <c r="D94" s="39"/>
      <c r="E94" s="41" t="s">
        <v>412</v>
      </c>
      <c r="F94" s="263" t="s">
        <v>68</v>
      </c>
      <c r="G94" s="42"/>
      <c r="H94" s="252"/>
      <c r="I94" s="104">
        <v>1</v>
      </c>
      <c r="J94" s="57">
        <f t="shared" si="54"/>
        <v>0</v>
      </c>
      <c r="K94" s="57">
        <f t="shared" si="55"/>
        <v>0</v>
      </c>
      <c r="L94" s="345"/>
      <c r="M94" s="57"/>
      <c r="N94" s="125"/>
      <c r="O94" s="57">
        <f t="shared" si="56"/>
        <v>0</v>
      </c>
      <c r="P94" s="57">
        <f t="shared" si="57"/>
        <v>0</v>
      </c>
      <c r="Q94" s="135"/>
      <c r="R94" s="237">
        <f t="shared" si="58"/>
        <v>0</v>
      </c>
      <c r="S94" s="237">
        <f t="shared" si="59"/>
        <v>0</v>
      </c>
    </row>
    <row r="95" spans="1:19" ht="15" thickBot="1" x14ac:dyDescent="0.35">
      <c r="A95" s="75"/>
      <c r="B95" s="43"/>
      <c r="C95" s="43"/>
      <c r="D95" s="43"/>
      <c r="E95" s="401"/>
      <c r="F95" s="401"/>
      <c r="G95" s="90">
        <f>SUM(G91:G94)</f>
        <v>0</v>
      </c>
      <c r="H95" s="326">
        <f>SUM(H91:H94)</f>
        <v>0</v>
      </c>
      <c r="I95" s="90">
        <f>SUM(I91:I94)</f>
        <v>8</v>
      </c>
      <c r="J95" s="117">
        <f>IF(G95=0,0,G95/I95)</f>
        <v>0</v>
      </c>
      <c r="K95" s="117">
        <f>IF(I95=0,0,H95/I95)</f>
        <v>0</v>
      </c>
      <c r="L95" s="90">
        <f>SUM(L91:L94)</f>
        <v>0</v>
      </c>
      <c r="M95" s="391">
        <f>SUM(M91:M94)</f>
        <v>0</v>
      </c>
      <c r="N95" s="90">
        <f>SUM(N91:N94)</f>
        <v>0</v>
      </c>
      <c r="O95" s="348">
        <f t="shared" si="56"/>
        <v>0</v>
      </c>
      <c r="P95" s="322">
        <f>IF(N95=0,0,M95/N95)</f>
        <v>0</v>
      </c>
      <c r="Q95" s="135"/>
      <c r="R95" s="186">
        <f t="shared" si="58"/>
        <v>0</v>
      </c>
      <c r="S95" s="188">
        <f>IF((I95+N95)&gt;0,(G95+L95)/(I95+N95),"")</f>
        <v>0</v>
      </c>
    </row>
    <row r="96" spans="1:19" x14ac:dyDescent="0.3">
      <c r="A96" s="135"/>
      <c r="B96" s="135"/>
      <c r="C96" s="135"/>
      <c r="D96" s="135"/>
      <c r="E96" s="135"/>
      <c r="F96" s="135"/>
      <c r="G96" s="135"/>
      <c r="H96" s="150"/>
      <c r="I96" s="150"/>
      <c r="J96" s="135"/>
      <c r="K96" s="135"/>
      <c r="L96" s="135"/>
      <c r="M96" s="135"/>
      <c r="N96" s="135"/>
      <c r="O96" s="135"/>
      <c r="P96" s="135"/>
      <c r="Q96" s="135"/>
      <c r="R96" s="147"/>
      <c r="S96" s="195"/>
    </row>
    <row r="97" spans="1:22" x14ac:dyDescent="0.3">
      <c r="A97" s="135" t="s">
        <v>227</v>
      </c>
      <c r="B97" s="135"/>
      <c r="C97" s="135"/>
      <c r="D97" s="135"/>
      <c r="E97" s="135"/>
      <c r="F97" s="145" t="s">
        <v>447</v>
      </c>
      <c r="G97" s="135"/>
      <c r="H97" s="150"/>
      <c r="I97" s="150"/>
      <c r="J97" s="135"/>
      <c r="K97" s="145" t="s">
        <v>449</v>
      </c>
      <c r="L97" s="145"/>
      <c r="M97" s="146"/>
      <c r="N97" s="135"/>
      <c r="O97" s="145"/>
      <c r="P97" s="135"/>
      <c r="Q97" s="135"/>
      <c r="R97" s="147"/>
      <c r="S97" s="195"/>
    </row>
    <row r="98" spans="1:22" x14ac:dyDescent="0.3">
      <c r="A98" s="135"/>
      <c r="B98" s="135"/>
      <c r="C98" s="135"/>
      <c r="D98" s="135"/>
      <c r="E98" s="135"/>
      <c r="F98" s="145" t="s">
        <v>448</v>
      </c>
      <c r="G98" s="135"/>
      <c r="H98" s="150"/>
      <c r="I98" s="150"/>
      <c r="J98" s="135"/>
      <c r="K98" s="145" t="s">
        <v>450</v>
      </c>
      <c r="L98" s="145"/>
      <c r="M98" s="146"/>
      <c r="N98" s="135"/>
      <c r="O98" s="145"/>
      <c r="P98" s="135"/>
      <c r="Q98" s="135"/>
      <c r="R98" s="147"/>
      <c r="S98" s="195"/>
    </row>
    <row r="99" spans="1:22" ht="15" thickBot="1" x14ac:dyDescent="0.35">
      <c r="A99" s="135"/>
      <c r="B99" s="135"/>
      <c r="C99" s="135"/>
      <c r="D99" s="135"/>
      <c r="E99" s="135"/>
      <c r="F99" s="145"/>
      <c r="G99" s="135"/>
      <c r="H99" s="150"/>
      <c r="I99" s="150"/>
      <c r="J99" s="135"/>
      <c r="K99" s="145"/>
      <c r="L99" s="145"/>
      <c r="M99" s="135"/>
      <c r="N99" s="135"/>
      <c r="O99" s="145"/>
      <c r="P99" s="135"/>
      <c r="Q99" s="135"/>
      <c r="R99" s="147"/>
      <c r="S99" s="195"/>
    </row>
    <row r="100" spans="1:22" ht="48" customHeight="1" thickBot="1" x14ac:dyDescent="0.35">
      <c r="A100" s="135"/>
      <c r="B100" s="135"/>
      <c r="C100" s="135"/>
      <c r="D100" s="135"/>
      <c r="E100" s="135"/>
      <c r="F100" s="135"/>
      <c r="G100" s="135"/>
      <c r="H100" s="150"/>
      <c r="I100" s="150"/>
      <c r="J100" s="389" t="s">
        <v>390</v>
      </c>
      <c r="K100" s="389" t="s">
        <v>391</v>
      </c>
      <c r="L100" s="135"/>
      <c r="M100" s="135"/>
      <c r="N100" s="135"/>
      <c r="O100" s="389" t="s">
        <v>392</v>
      </c>
      <c r="P100" s="389" t="s">
        <v>393</v>
      </c>
      <c r="Q100" s="410" t="s">
        <v>394</v>
      </c>
      <c r="R100" s="411"/>
      <c r="S100" s="410" t="s">
        <v>395</v>
      </c>
      <c r="T100" s="411"/>
    </row>
    <row r="101" spans="1:22" x14ac:dyDescent="0.3">
      <c r="A101" s="146"/>
      <c r="B101" s="135"/>
      <c r="C101" s="135"/>
      <c r="D101" s="135"/>
      <c r="E101" s="135"/>
      <c r="F101" s="146" t="s">
        <v>100</v>
      </c>
      <c r="G101" s="197">
        <f>G19</f>
        <v>7</v>
      </c>
      <c r="H101" s="198">
        <f>H19</f>
        <v>5.4049999999999994</v>
      </c>
      <c r="I101" s="197">
        <f>I19</f>
        <v>384</v>
      </c>
      <c r="J101" s="384">
        <f>IF(G101=0,0,G101/I101)</f>
        <v>1.8229166666666668E-2</v>
      </c>
      <c r="K101" s="384">
        <f t="shared" ref="K101:K106" si="66">IF(I101=0,0,H101/I101)</f>
        <v>1.4075520833333332E-2</v>
      </c>
      <c r="L101" s="385">
        <f>L19</f>
        <v>0</v>
      </c>
      <c r="M101" s="198">
        <f>M19</f>
        <v>0</v>
      </c>
      <c r="N101" s="197">
        <f>N19</f>
        <v>2</v>
      </c>
      <c r="O101" s="386">
        <f>IF(L101=0,0,L101/N101)</f>
        <v>0</v>
      </c>
      <c r="P101" s="384">
        <f t="shared" ref="P101:P106" si="67">IF(N101=0,0,M101/N101)</f>
        <v>0</v>
      </c>
      <c r="Q101" s="387" t="s">
        <v>100</v>
      </c>
      <c r="R101" s="120">
        <f t="shared" ref="R101:R106" si="68">IF((I101+N101)&gt;0,(H101+M101)/(I101+N101),"")</f>
        <v>1.4002590673575128E-2</v>
      </c>
      <c r="S101" s="189">
        <f>IF((I101+N101)&gt;0,(G101+L101)/(I101+N101),"")</f>
        <v>1.8134715025906734E-2</v>
      </c>
      <c r="T101" s="190"/>
    </row>
    <row r="102" spans="1:22" x14ac:dyDescent="0.3">
      <c r="A102" s="146"/>
      <c r="B102" s="135"/>
      <c r="C102" s="135"/>
      <c r="D102" s="135"/>
      <c r="E102" s="135"/>
      <c r="F102" s="146" t="s">
        <v>101</v>
      </c>
      <c r="G102" s="197">
        <f>G34</f>
        <v>6</v>
      </c>
      <c r="H102" s="198">
        <f>H34</f>
        <v>6.0069999999999997</v>
      </c>
      <c r="I102" s="197">
        <f>I34</f>
        <v>351</v>
      </c>
      <c r="J102" s="384">
        <f t="shared" ref="J102:J106" si="69">IF(G102=0,0,G102/I102)</f>
        <v>1.7094017094017096E-2</v>
      </c>
      <c r="K102" s="384">
        <f t="shared" si="66"/>
        <v>1.7113960113960113E-2</v>
      </c>
      <c r="L102" s="385">
        <f>L34</f>
        <v>1</v>
      </c>
      <c r="M102" s="233">
        <f>M34</f>
        <v>0.97399999999999998</v>
      </c>
      <c r="N102" s="197">
        <f>N34</f>
        <v>37</v>
      </c>
      <c r="O102" s="386">
        <f t="shared" ref="O102:O104" si="70">IF(L102=0,0,L102/N102)</f>
        <v>2.7027027027027029E-2</v>
      </c>
      <c r="P102" s="384">
        <f t="shared" si="67"/>
        <v>2.6324324324324324E-2</v>
      </c>
      <c r="Q102" s="383" t="s">
        <v>101</v>
      </c>
      <c r="R102" s="122">
        <f t="shared" si="68"/>
        <v>1.7992268041237113E-2</v>
      </c>
      <c r="S102" s="191">
        <f t="shared" ref="S102:S106" si="71">IF((I102+N102)&gt;0,(G102+L102)/(I102+N102),"")</f>
        <v>1.804123711340206E-2</v>
      </c>
      <c r="T102" s="192"/>
    </row>
    <row r="103" spans="1:22" x14ac:dyDescent="0.3">
      <c r="A103" s="146"/>
      <c r="B103" s="135"/>
      <c r="C103" s="135"/>
      <c r="D103" s="135"/>
      <c r="E103" s="135"/>
      <c r="F103" s="146" t="s">
        <v>102</v>
      </c>
      <c r="G103" s="197">
        <f>G83</f>
        <v>3</v>
      </c>
      <c r="H103" s="198">
        <f>H83</f>
        <v>3.202</v>
      </c>
      <c r="I103" s="197">
        <f>I83</f>
        <v>140</v>
      </c>
      <c r="J103" s="384">
        <f t="shared" si="69"/>
        <v>2.1428571428571429E-2</v>
      </c>
      <c r="K103" s="384">
        <f t="shared" si="66"/>
        <v>2.287142857142857E-2</v>
      </c>
      <c r="L103" s="385">
        <f>L83</f>
        <v>1</v>
      </c>
      <c r="M103" s="198">
        <f>M83</f>
        <v>0.63900000000000001</v>
      </c>
      <c r="N103" s="197">
        <f>N83</f>
        <v>18</v>
      </c>
      <c r="O103" s="386">
        <f>IF(L103=0,0,L103/N103)</f>
        <v>5.5555555555555552E-2</v>
      </c>
      <c r="P103" s="384">
        <f t="shared" si="67"/>
        <v>3.5500000000000004E-2</v>
      </c>
      <c r="Q103" s="383" t="s">
        <v>102</v>
      </c>
      <c r="R103" s="122">
        <f t="shared" si="68"/>
        <v>2.4310126582278484E-2</v>
      </c>
      <c r="S103" s="191">
        <f t="shared" si="71"/>
        <v>2.5316455696202531E-2</v>
      </c>
      <c r="T103" s="192"/>
    </row>
    <row r="104" spans="1:22" x14ac:dyDescent="0.3">
      <c r="A104" s="146"/>
      <c r="B104" s="135"/>
      <c r="C104" s="135"/>
      <c r="D104" s="135"/>
      <c r="E104" s="135"/>
      <c r="F104" s="146" t="s">
        <v>103</v>
      </c>
      <c r="G104" s="197">
        <f>G88</f>
        <v>0</v>
      </c>
      <c r="H104" s="198">
        <f>H88</f>
        <v>0</v>
      </c>
      <c r="I104" s="197">
        <f>I88</f>
        <v>4</v>
      </c>
      <c r="J104" s="384">
        <f>IF(G104=0,0,G104/I104)</f>
        <v>0</v>
      </c>
      <c r="K104" s="384">
        <f t="shared" si="66"/>
        <v>0</v>
      </c>
      <c r="L104" s="385">
        <f>L88</f>
        <v>0</v>
      </c>
      <c r="M104" s="233">
        <f>M88</f>
        <v>0</v>
      </c>
      <c r="N104" s="197">
        <f>N88</f>
        <v>0</v>
      </c>
      <c r="O104" s="386">
        <f t="shared" si="70"/>
        <v>0</v>
      </c>
      <c r="P104" s="384">
        <f t="shared" si="67"/>
        <v>0</v>
      </c>
      <c r="Q104" s="383" t="s">
        <v>103</v>
      </c>
      <c r="R104" s="122">
        <f t="shared" si="68"/>
        <v>0</v>
      </c>
      <c r="S104" s="191">
        <f t="shared" si="71"/>
        <v>0</v>
      </c>
      <c r="T104" s="192"/>
      <c r="V104" s="238"/>
    </row>
    <row r="105" spans="1:22" x14ac:dyDescent="0.3">
      <c r="A105" s="146"/>
      <c r="B105" s="135"/>
      <c r="C105" s="135"/>
      <c r="D105" s="135"/>
      <c r="E105" s="135"/>
      <c r="F105" s="146" t="s">
        <v>323</v>
      </c>
      <c r="G105" s="197">
        <f>G95</f>
        <v>0</v>
      </c>
      <c r="H105" s="198">
        <f>H95</f>
        <v>0</v>
      </c>
      <c r="I105" s="197">
        <f>I95</f>
        <v>8</v>
      </c>
      <c r="J105" s="384">
        <f>IF(G105=0,0,G105/I105)</f>
        <v>0</v>
      </c>
      <c r="K105" s="384">
        <f t="shared" si="66"/>
        <v>0</v>
      </c>
      <c r="L105" s="385">
        <f>L95</f>
        <v>0</v>
      </c>
      <c r="M105" s="233">
        <f>M95</f>
        <v>0</v>
      </c>
      <c r="N105" s="197">
        <f>N95</f>
        <v>0</v>
      </c>
      <c r="O105" s="386">
        <f>IF(L105=0,0,L105/N105)</f>
        <v>0</v>
      </c>
      <c r="P105" s="384">
        <f t="shared" si="67"/>
        <v>0</v>
      </c>
      <c r="Q105" s="383" t="s">
        <v>323</v>
      </c>
      <c r="R105" s="122">
        <f t="shared" si="68"/>
        <v>0</v>
      </c>
      <c r="S105" s="191">
        <f t="shared" si="71"/>
        <v>0</v>
      </c>
      <c r="T105" s="192"/>
      <c r="V105" s="238"/>
    </row>
    <row r="106" spans="1:22" ht="15" thickBot="1" x14ac:dyDescent="0.35">
      <c r="A106" s="146"/>
      <c r="B106" s="135"/>
      <c r="C106" s="135"/>
      <c r="D106" s="135"/>
      <c r="E106" s="135"/>
      <c r="F106" s="146" t="s">
        <v>104</v>
      </c>
      <c r="G106" s="197">
        <f>SUM(G101:G105)</f>
        <v>16</v>
      </c>
      <c r="H106" s="198">
        <f>SUM(H101:H105)</f>
        <v>14.613999999999999</v>
      </c>
      <c r="I106" s="197">
        <f>SUM(I101:I105)</f>
        <v>887</v>
      </c>
      <c r="J106" s="384">
        <f t="shared" si="69"/>
        <v>1.8038331454340473E-2</v>
      </c>
      <c r="K106" s="384">
        <f t="shared" si="66"/>
        <v>1.6475760992108228E-2</v>
      </c>
      <c r="L106" s="385">
        <f>SUM(L101:L105)</f>
        <v>2</v>
      </c>
      <c r="M106" s="198">
        <f>SUM(M101:M105)</f>
        <v>1.613</v>
      </c>
      <c r="N106" s="197">
        <f>SUM(N101:N105)</f>
        <v>57</v>
      </c>
      <c r="O106" s="386">
        <f>IF(L106=0,0,L106/N106)</f>
        <v>3.5087719298245612E-2</v>
      </c>
      <c r="P106" s="384">
        <f t="shared" si="67"/>
        <v>2.8298245614035086E-2</v>
      </c>
      <c r="Q106" s="388" t="s">
        <v>104</v>
      </c>
      <c r="R106" s="124">
        <f t="shared" si="68"/>
        <v>1.7189618644067796E-2</v>
      </c>
      <c r="S106" s="193">
        <f t="shared" si="71"/>
        <v>1.9067796610169493E-2</v>
      </c>
      <c r="T106" s="194"/>
    </row>
  </sheetData>
  <mergeCells count="6">
    <mergeCell ref="S100:T100"/>
    <mergeCell ref="H1:K1"/>
    <mergeCell ref="L1:P1"/>
    <mergeCell ref="E88:F88"/>
    <mergeCell ref="E95:F95"/>
    <mergeCell ref="Q100:R100"/>
  </mergeCells>
  <pageMargins left="0.7" right="0.7" top="0.78740157499999996" bottom="0.78740157499999996" header="0.3" footer="0.3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9"/>
  <sheetViews>
    <sheetView topLeftCell="C19" zoomScaleNormal="100" workbookViewId="0">
      <selection activeCell="R1" sqref="R1"/>
    </sheetView>
  </sheetViews>
  <sheetFormatPr defaultRowHeight="14.4" x14ac:dyDescent="0.3"/>
  <cols>
    <col min="3" max="3" width="1.5546875" customWidth="1"/>
    <col min="4" max="4" width="9.109375" hidden="1" customWidth="1"/>
    <col min="5" max="5" width="21.88671875" customWidth="1"/>
    <col min="6" max="6" width="43.33203125" customWidth="1"/>
    <col min="7" max="7" width="12" customWidth="1"/>
    <col min="8" max="8" width="12.88671875" customWidth="1"/>
    <col min="9" max="9" width="15.109375" customWidth="1"/>
    <col min="10" max="10" width="13.5546875" style="60" customWidth="1"/>
    <col min="11" max="11" width="14.33203125" style="60" customWidth="1"/>
    <col min="12" max="12" width="19.33203125" customWidth="1"/>
    <col min="13" max="13" width="14.5546875" customWidth="1"/>
    <col min="14" max="16" width="15" customWidth="1"/>
    <col min="18" max="18" width="16.5546875" style="116" bestFit="1" customWidth="1"/>
    <col min="19" max="19" width="17.5546875" style="195" customWidth="1"/>
    <col min="20" max="20" width="0.109375" customWidth="1"/>
  </cols>
  <sheetData>
    <row r="1" spans="1:19" ht="15" thickBot="1" x14ac:dyDescent="0.35">
      <c r="A1" s="132" t="s">
        <v>161</v>
      </c>
      <c r="B1" s="133"/>
      <c r="C1" s="133"/>
      <c r="D1" s="133"/>
      <c r="E1" s="133"/>
      <c r="F1" s="134"/>
      <c r="G1" s="402" t="s">
        <v>128</v>
      </c>
      <c r="H1" s="403"/>
      <c r="I1" s="404"/>
      <c r="J1" s="405" t="s">
        <v>129</v>
      </c>
      <c r="K1" s="406"/>
      <c r="L1" s="407"/>
      <c r="M1" s="402" t="s">
        <v>130</v>
      </c>
      <c r="N1" s="403"/>
      <c r="O1" s="403"/>
      <c r="P1" s="404"/>
      <c r="Q1" s="135"/>
      <c r="R1" s="147"/>
    </row>
    <row r="2" spans="1:19" ht="152.4" thickBot="1" x14ac:dyDescent="0.35">
      <c r="A2" s="64"/>
      <c r="B2" s="1"/>
      <c r="C2" s="1"/>
      <c r="D2" s="1"/>
      <c r="E2" s="1" t="s">
        <v>123</v>
      </c>
      <c r="F2" s="2" t="s">
        <v>0</v>
      </c>
      <c r="G2" s="33" t="s">
        <v>92</v>
      </c>
      <c r="H2" s="33" t="s">
        <v>113</v>
      </c>
      <c r="I2" s="34" t="s">
        <v>112</v>
      </c>
      <c r="J2" s="58" t="s">
        <v>107</v>
      </c>
      <c r="K2" s="58" t="s">
        <v>108</v>
      </c>
      <c r="L2" s="34" t="s">
        <v>109</v>
      </c>
      <c r="M2" s="58" t="s">
        <v>142</v>
      </c>
      <c r="N2" s="58" t="s">
        <v>110</v>
      </c>
      <c r="O2" s="58" t="s">
        <v>111</v>
      </c>
      <c r="P2" s="34" t="s">
        <v>109</v>
      </c>
      <c r="Q2" s="135"/>
      <c r="R2" s="148" t="s">
        <v>131</v>
      </c>
      <c r="S2" s="148" t="s">
        <v>132</v>
      </c>
    </row>
    <row r="3" spans="1:19" x14ac:dyDescent="0.3">
      <c r="A3" s="65" t="s">
        <v>32</v>
      </c>
      <c r="B3" s="35"/>
      <c r="C3" s="35"/>
      <c r="D3" s="35"/>
      <c r="E3" s="36"/>
      <c r="F3" s="23"/>
      <c r="G3" s="24">
        <v>31</v>
      </c>
      <c r="H3" s="24">
        <v>726</v>
      </c>
      <c r="I3" s="55">
        <f t="shared" ref="I3:I12" si="0">IF(H3=0,0,G3/H3)</f>
        <v>4.2699724517906337E-2</v>
      </c>
      <c r="J3" s="78">
        <v>23.67</v>
      </c>
      <c r="K3" s="24">
        <v>496</v>
      </c>
      <c r="L3" s="55">
        <f t="shared" ref="L3:L12" si="1">IF(K3=0,0,J3/K3)</f>
        <v>4.7721774193548387E-2</v>
      </c>
      <c r="M3" s="177">
        <v>2</v>
      </c>
      <c r="N3" s="91">
        <v>1.68</v>
      </c>
      <c r="O3" s="107"/>
      <c r="P3" s="48">
        <f t="shared" ref="P3:P12" si="2">IF(O3=0,0,N3/O3)</f>
        <v>0</v>
      </c>
      <c r="Q3" s="135"/>
      <c r="R3" s="186">
        <f>IF((K3+O3)&gt;0,(J3+N3)/(K3+O3),"")</f>
        <v>5.1108870967741936E-2</v>
      </c>
      <c r="S3" s="188">
        <f>IF((K3+O3)&gt;0,(G3+M3)/(K3+O3),"")</f>
        <v>6.6532258064516125E-2</v>
      </c>
    </row>
    <row r="4" spans="1:19" x14ac:dyDescent="0.3">
      <c r="A4" s="66"/>
      <c r="B4" s="6"/>
      <c r="C4" s="6"/>
      <c r="D4" s="6"/>
      <c r="E4" s="7" t="s">
        <v>2</v>
      </c>
      <c r="F4" s="7" t="s">
        <v>3</v>
      </c>
      <c r="G4" s="8">
        <v>3</v>
      </c>
      <c r="H4" s="8">
        <v>92</v>
      </c>
      <c r="I4" s="55">
        <f t="shared" si="0"/>
        <v>3.2608695652173912E-2</v>
      </c>
      <c r="J4" s="84">
        <v>1.718</v>
      </c>
      <c r="K4" s="8">
        <v>31</v>
      </c>
      <c r="L4" s="55">
        <f t="shared" si="1"/>
        <v>5.5419354838709675E-2</v>
      </c>
      <c r="M4" s="173"/>
      <c r="N4" s="84"/>
      <c r="O4" s="108"/>
      <c r="P4" s="48">
        <f t="shared" si="2"/>
        <v>0</v>
      </c>
      <c r="Q4" s="135"/>
      <c r="R4" s="149">
        <f t="shared" ref="R4:R12" si="3">IF((K4+O4)&gt;0,(J4+N4)/(K4+O4),"")</f>
        <v>5.5419354838709675E-2</v>
      </c>
      <c r="S4" s="149">
        <f t="shared" ref="S4:S12" si="4">IF((K4+O4)&gt;0,(G4+M4)/(K4+O4),"")</f>
        <v>9.6774193548387094E-2</v>
      </c>
    </row>
    <row r="5" spans="1:19" x14ac:dyDescent="0.3">
      <c r="A5" s="66"/>
      <c r="B5" s="6"/>
      <c r="C5" s="6"/>
      <c r="D5" s="6"/>
      <c r="E5" s="7" t="s">
        <v>4</v>
      </c>
      <c r="F5" s="7" t="s">
        <v>3</v>
      </c>
      <c r="G5" s="8">
        <v>9</v>
      </c>
      <c r="H5" s="8">
        <v>73</v>
      </c>
      <c r="I5" s="55">
        <f t="shared" si="0"/>
        <v>0.12328767123287671</v>
      </c>
      <c r="J5" s="84">
        <v>6.8129999999999997</v>
      </c>
      <c r="K5" s="8">
        <v>68</v>
      </c>
      <c r="L5" s="55">
        <f t="shared" si="1"/>
        <v>0.10019117647058823</v>
      </c>
      <c r="M5" s="173"/>
      <c r="N5" s="84"/>
      <c r="O5" s="108"/>
      <c r="P5" s="48">
        <f t="shared" si="2"/>
        <v>0</v>
      </c>
      <c r="Q5" s="135"/>
      <c r="R5" s="147">
        <f t="shared" si="3"/>
        <v>0.10019117647058823</v>
      </c>
      <c r="S5" s="147">
        <f t="shared" si="4"/>
        <v>0.13235294117647059</v>
      </c>
    </row>
    <row r="6" spans="1:19" x14ac:dyDescent="0.3">
      <c r="A6" s="66"/>
      <c r="B6" s="6"/>
      <c r="C6" s="6"/>
      <c r="D6" s="6"/>
      <c r="E6" s="7" t="s">
        <v>5</v>
      </c>
      <c r="F6" s="7" t="s">
        <v>6</v>
      </c>
      <c r="G6" s="8">
        <v>6</v>
      </c>
      <c r="H6" s="8">
        <v>192</v>
      </c>
      <c r="I6" s="55">
        <f t="shared" si="0"/>
        <v>3.125E-2</v>
      </c>
      <c r="J6" s="84">
        <v>4.2539999999999996</v>
      </c>
      <c r="K6" s="8">
        <v>85</v>
      </c>
      <c r="L6" s="55">
        <f t="shared" si="1"/>
        <v>5.004705882352941E-2</v>
      </c>
      <c r="M6" s="184">
        <v>1</v>
      </c>
      <c r="N6" s="162">
        <v>1.091</v>
      </c>
      <c r="O6" s="108"/>
      <c r="P6" s="48">
        <f t="shared" si="2"/>
        <v>0</v>
      </c>
      <c r="Q6" s="135"/>
      <c r="R6" s="149">
        <f t="shared" si="3"/>
        <v>6.2882352941176473E-2</v>
      </c>
      <c r="S6" s="149">
        <f t="shared" si="4"/>
        <v>8.2352941176470587E-2</v>
      </c>
    </row>
    <row r="7" spans="1:19" x14ac:dyDescent="0.3">
      <c r="A7" s="66"/>
      <c r="B7" s="6"/>
      <c r="C7" s="6"/>
      <c r="D7" s="6"/>
      <c r="E7" s="7" t="s">
        <v>7</v>
      </c>
      <c r="F7" s="7" t="s">
        <v>6</v>
      </c>
      <c r="G7" s="8">
        <v>10</v>
      </c>
      <c r="H7" s="8">
        <v>264</v>
      </c>
      <c r="I7" s="55">
        <f t="shared" si="0"/>
        <v>3.787878787878788E-2</v>
      </c>
      <c r="J7" s="84">
        <v>8.4760000000000009</v>
      </c>
      <c r="K7" s="8">
        <v>248</v>
      </c>
      <c r="L7" s="55">
        <f t="shared" si="1"/>
        <v>3.4177419354838715E-2</v>
      </c>
      <c r="M7" s="184">
        <v>1</v>
      </c>
      <c r="N7" s="162">
        <v>0.58799999999999997</v>
      </c>
      <c r="O7" s="108"/>
      <c r="P7" s="48">
        <f t="shared" si="2"/>
        <v>0</v>
      </c>
      <c r="Q7" s="135"/>
      <c r="R7" s="147">
        <f t="shared" si="3"/>
        <v>3.6548387096774194E-2</v>
      </c>
      <c r="S7" s="147">
        <f t="shared" si="4"/>
        <v>4.4354838709677422E-2</v>
      </c>
    </row>
    <row r="8" spans="1:19" ht="14.25" customHeight="1" x14ac:dyDescent="0.3">
      <c r="A8" s="66"/>
      <c r="B8" s="6"/>
      <c r="C8" s="6"/>
      <c r="D8" s="6"/>
      <c r="E8" s="7" t="s">
        <v>33</v>
      </c>
      <c r="F8" s="7" t="s">
        <v>6</v>
      </c>
      <c r="G8" s="8"/>
      <c r="H8" s="8">
        <v>10</v>
      </c>
      <c r="I8" s="55">
        <f t="shared" si="0"/>
        <v>0</v>
      </c>
      <c r="J8" s="84"/>
      <c r="K8" s="8">
        <v>10</v>
      </c>
      <c r="L8" s="55">
        <f t="shared" si="1"/>
        <v>0</v>
      </c>
      <c r="M8" s="173"/>
      <c r="N8" s="84"/>
      <c r="O8" s="108">
        <v>1</v>
      </c>
      <c r="P8" s="48">
        <f t="shared" si="2"/>
        <v>0</v>
      </c>
      <c r="Q8" s="135"/>
      <c r="R8" s="147">
        <f t="shared" si="3"/>
        <v>0</v>
      </c>
      <c r="S8" s="147">
        <f t="shared" si="4"/>
        <v>0</v>
      </c>
    </row>
    <row r="9" spans="1:19" x14ac:dyDescent="0.3">
      <c r="A9" s="66"/>
      <c r="B9" s="6"/>
      <c r="C9" s="6"/>
      <c r="D9" s="6"/>
      <c r="E9" s="7" t="s">
        <v>9</v>
      </c>
      <c r="F9" s="7" t="s">
        <v>93</v>
      </c>
      <c r="G9" s="8">
        <v>3</v>
      </c>
      <c r="H9" s="8">
        <v>70</v>
      </c>
      <c r="I9" s="55">
        <f t="shared" si="0"/>
        <v>4.2857142857142858E-2</v>
      </c>
      <c r="J9" s="84">
        <v>2.4119999999999999</v>
      </c>
      <c r="K9" s="8">
        <v>45</v>
      </c>
      <c r="L9" s="55">
        <f t="shared" si="1"/>
        <v>5.3599999999999995E-2</v>
      </c>
      <c r="M9" s="173"/>
      <c r="N9" s="84"/>
      <c r="O9" s="108"/>
      <c r="P9" s="48">
        <f t="shared" si="2"/>
        <v>0</v>
      </c>
      <c r="Q9" s="135"/>
      <c r="R9" s="149">
        <f t="shared" si="3"/>
        <v>5.3599999999999995E-2</v>
      </c>
      <c r="S9" s="149">
        <f t="shared" si="4"/>
        <v>6.6666666666666666E-2</v>
      </c>
    </row>
    <row r="10" spans="1:19" x14ac:dyDescent="0.3">
      <c r="A10" s="66"/>
      <c r="B10" s="6"/>
      <c r="C10" s="6"/>
      <c r="D10" s="6"/>
      <c r="E10" s="8" t="s">
        <v>87</v>
      </c>
      <c r="F10" s="8" t="s">
        <v>8</v>
      </c>
      <c r="G10" s="8"/>
      <c r="H10" s="8">
        <v>18</v>
      </c>
      <c r="I10" s="55">
        <f t="shared" si="0"/>
        <v>0</v>
      </c>
      <c r="J10" s="84"/>
      <c r="K10" s="8">
        <v>3</v>
      </c>
      <c r="L10" s="55">
        <f t="shared" si="1"/>
        <v>0</v>
      </c>
      <c r="M10" s="173"/>
      <c r="N10" s="84"/>
      <c r="O10" s="108"/>
      <c r="P10" s="48">
        <f t="shared" si="2"/>
        <v>0</v>
      </c>
      <c r="Q10" s="135"/>
      <c r="R10" s="149">
        <f t="shared" si="3"/>
        <v>0</v>
      </c>
      <c r="S10" s="149">
        <f t="shared" si="4"/>
        <v>0</v>
      </c>
    </row>
    <row r="11" spans="1:19" x14ac:dyDescent="0.3">
      <c r="A11" s="66"/>
      <c r="B11" s="6"/>
      <c r="C11" s="6"/>
      <c r="D11" s="6"/>
      <c r="E11" s="8" t="s">
        <v>88</v>
      </c>
      <c r="F11" s="8" t="s">
        <v>8</v>
      </c>
      <c r="G11" s="8"/>
      <c r="H11" s="8">
        <v>7</v>
      </c>
      <c r="I11" s="55">
        <f t="shared" si="0"/>
        <v>0</v>
      </c>
      <c r="J11" s="84"/>
      <c r="K11" s="8">
        <v>6</v>
      </c>
      <c r="L11" s="55">
        <f t="shared" si="1"/>
        <v>0</v>
      </c>
      <c r="M11" s="173"/>
      <c r="N11" s="84"/>
      <c r="O11" s="108"/>
      <c r="P11" s="48">
        <f t="shared" si="2"/>
        <v>0</v>
      </c>
      <c r="Q11" s="135"/>
      <c r="R11" s="147">
        <f t="shared" si="3"/>
        <v>0</v>
      </c>
      <c r="S11" s="147">
        <f t="shared" si="4"/>
        <v>0</v>
      </c>
    </row>
    <row r="12" spans="1:19" ht="15" thickBot="1" x14ac:dyDescent="0.35">
      <c r="A12" s="67"/>
      <c r="B12" s="9"/>
      <c r="C12" s="9"/>
      <c r="D12" s="9"/>
      <c r="E12" s="9"/>
      <c r="F12" s="10"/>
      <c r="G12" s="61">
        <f>SUM(G4:G11)</f>
        <v>31</v>
      </c>
      <c r="H12" s="61">
        <v>726</v>
      </c>
      <c r="I12" s="83">
        <f t="shared" si="0"/>
        <v>4.2699724517906337E-2</v>
      </c>
      <c r="J12" s="62">
        <f>SUM(J4:J11)</f>
        <v>23.672999999999998</v>
      </c>
      <c r="K12" s="94">
        <f>SUM(K4:K11)</f>
        <v>496</v>
      </c>
      <c r="L12" s="83">
        <f t="shared" si="1"/>
        <v>4.772782258064516E-2</v>
      </c>
      <c r="M12" s="178">
        <f>SUM(M4:M11)</f>
        <v>2</v>
      </c>
      <c r="N12" s="62">
        <f>SUM(N4:N11)</f>
        <v>1.6789999999999998</v>
      </c>
      <c r="O12" s="109"/>
      <c r="P12" s="114">
        <f t="shared" si="2"/>
        <v>0</v>
      </c>
      <c r="Q12" s="135"/>
      <c r="R12" s="186">
        <f t="shared" si="3"/>
        <v>5.1112903225806444E-2</v>
      </c>
      <c r="S12" s="188">
        <f t="shared" si="4"/>
        <v>6.6532258064516125E-2</v>
      </c>
    </row>
    <row r="13" spans="1:19" ht="152.4" thickBot="1" x14ac:dyDescent="0.35">
      <c r="A13" s="80"/>
      <c r="B13" s="81"/>
      <c r="C13" s="81"/>
      <c r="D13" s="81"/>
      <c r="E13" s="81" t="s">
        <v>123</v>
      </c>
      <c r="F13" s="82" t="s">
        <v>0</v>
      </c>
      <c r="G13" s="32" t="s">
        <v>92</v>
      </c>
      <c r="H13" s="33" t="s">
        <v>113</v>
      </c>
      <c r="I13" s="34" t="s">
        <v>112</v>
      </c>
      <c r="J13" s="58" t="s">
        <v>107</v>
      </c>
      <c r="K13" s="58" t="s">
        <v>108</v>
      </c>
      <c r="L13" s="34" t="s">
        <v>109</v>
      </c>
      <c r="M13" s="58" t="s">
        <v>142</v>
      </c>
      <c r="N13" s="58" t="s">
        <v>110</v>
      </c>
      <c r="O13" s="58" t="s">
        <v>111</v>
      </c>
      <c r="P13" s="34" t="s">
        <v>109</v>
      </c>
      <c r="Q13" s="135"/>
      <c r="R13" s="147"/>
    </row>
    <row r="14" spans="1:19" x14ac:dyDescent="0.3">
      <c r="A14" s="68" t="s">
        <v>34</v>
      </c>
      <c r="B14" s="11"/>
      <c r="C14" s="11"/>
      <c r="D14" s="11"/>
      <c r="E14" s="11"/>
      <c r="F14" s="11"/>
      <c r="G14" s="25">
        <v>7</v>
      </c>
      <c r="H14" s="25">
        <v>383</v>
      </c>
      <c r="I14" s="49">
        <f t="shared" ref="I14:I21" si="5">IF(H14=0,0,G14/H14)</f>
        <v>1.8276762402088774E-2</v>
      </c>
      <c r="J14" s="95">
        <v>5.07</v>
      </c>
      <c r="K14" s="25">
        <v>349</v>
      </c>
      <c r="L14" s="49">
        <f t="shared" ref="L14:L21" si="6">IF(K14=0,0,J14/K14)</f>
        <v>1.4527220630372494E-2</v>
      </c>
      <c r="M14" s="179">
        <v>2</v>
      </c>
      <c r="N14" s="92">
        <v>1.85</v>
      </c>
      <c r="O14" s="111">
        <v>37</v>
      </c>
      <c r="P14" s="49">
        <f t="shared" ref="P14:P21" si="7">IF(O14=0,0,N14/O14)</f>
        <v>0.05</v>
      </c>
      <c r="Q14" s="135"/>
      <c r="R14" s="186">
        <f t="shared" ref="R14:R21" si="8">IF((K14+O14)&gt;0,(J14+N14)/(K14+O14),"")</f>
        <v>1.7927461139896374E-2</v>
      </c>
      <c r="S14" s="188">
        <f t="shared" ref="S14:S21" si="9">IF((K14+O14)&gt;0,(G14+M14)/(K14+O14),"")</f>
        <v>2.3316062176165803E-2</v>
      </c>
    </row>
    <row r="15" spans="1:19" x14ac:dyDescent="0.3">
      <c r="A15" s="69"/>
      <c r="B15" s="11"/>
      <c r="C15" s="11"/>
      <c r="D15" s="11"/>
      <c r="E15" s="12" t="s">
        <v>35</v>
      </c>
      <c r="F15" s="12" t="s">
        <v>36</v>
      </c>
      <c r="G15" s="13"/>
      <c r="H15" s="13">
        <v>80</v>
      </c>
      <c r="I15" s="49">
        <f t="shared" si="5"/>
        <v>0</v>
      </c>
      <c r="J15" s="96"/>
      <c r="K15" s="13">
        <v>80</v>
      </c>
      <c r="L15" s="49">
        <f t="shared" si="6"/>
        <v>0</v>
      </c>
      <c r="M15" s="174"/>
      <c r="N15" s="85"/>
      <c r="O15" s="110">
        <v>6</v>
      </c>
      <c r="P15" s="49">
        <f t="shared" si="7"/>
        <v>0</v>
      </c>
      <c r="Q15" s="135"/>
      <c r="R15" s="149">
        <f t="shared" si="8"/>
        <v>0</v>
      </c>
      <c r="S15" s="149">
        <f t="shared" si="9"/>
        <v>0</v>
      </c>
    </row>
    <row r="16" spans="1:19" x14ac:dyDescent="0.3">
      <c r="A16" s="69"/>
      <c r="B16" s="11"/>
      <c r="C16" s="11"/>
      <c r="D16" s="11"/>
      <c r="E16" s="12" t="s">
        <v>11</v>
      </c>
      <c r="F16" s="12" t="s">
        <v>12</v>
      </c>
      <c r="G16" s="13">
        <v>2</v>
      </c>
      <c r="H16" s="13">
        <v>143</v>
      </c>
      <c r="I16" s="49">
        <f t="shared" si="5"/>
        <v>1.3986013986013986E-2</v>
      </c>
      <c r="J16" s="96">
        <v>1.468</v>
      </c>
      <c r="K16" s="13">
        <v>126</v>
      </c>
      <c r="L16" s="49">
        <f t="shared" si="6"/>
        <v>1.1650793650793651E-2</v>
      </c>
      <c r="M16" s="174">
        <v>1</v>
      </c>
      <c r="N16" s="85">
        <v>0.92300000000000004</v>
      </c>
      <c r="O16" s="110">
        <v>4</v>
      </c>
      <c r="P16" s="49">
        <f t="shared" si="7"/>
        <v>0.23075000000000001</v>
      </c>
      <c r="Q16" s="135"/>
      <c r="R16" s="149">
        <f t="shared" si="8"/>
        <v>1.8392307692307694E-2</v>
      </c>
      <c r="S16" s="149">
        <f t="shared" si="9"/>
        <v>2.3076923076923078E-2</v>
      </c>
    </row>
    <row r="17" spans="1:20" x14ac:dyDescent="0.3">
      <c r="A17" s="69"/>
      <c r="B17" s="11"/>
      <c r="C17" s="11"/>
      <c r="D17" s="11"/>
      <c r="E17" s="12" t="s">
        <v>13</v>
      </c>
      <c r="F17" s="12" t="s">
        <v>14</v>
      </c>
      <c r="G17" s="13"/>
      <c r="H17" s="13">
        <v>26</v>
      </c>
      <c r="I17" s="49">
        <f t="shared" si="5"/>
        <v>0</v>
      </c>
      <c r="J17" s="96"/>
      <c r="K17" s="13">
        <v>21</v>
      </c>
      <c r="L17" s="49">
        <f t="shared" si="6"/>
        <v>0</v>
      </c>
      <c r="M17" s="174">
        <v>1</v>
      </c>
      <c r="N17" s="85">
        <v>0.92300000000000004</v>
      </c>
      <c r="O17" s="110">
        <v>10</v>
      </c>
      <c r="P17" s="49">
        <f t="shared" si="7"/>
        <v>9.2300000000000007E-2</v>
      </c>
      <c r="Q17" s="135"/>
      <c r="R17" s="147">
        <f t="shared" si="8"/>
        <v>2.9774193548387097E-2</v>
      </c>
      <c r="S17" s="147">
        <f t="shared" si="9"/>
        <v>3.2258064516129031E-2</v>
      </c>
    </row>
    <row r="18" spans="1:20" x14ac:dyDescent="0.3">
      <c r="A18" s="69"/>
      <c r="B18" s="11"/>
      <c r="C18" s="11"/>
      <c r="D18" s="11"/>
      <c r="E18" s="12" t="s">
        <v>15</v>
      </c>
      <c r="F18" s="12" t="s">
        <v>16</v>
      </c>
      <c r="G18" s="13">
        <v>4</v>
      </c>
      <c r="H18" s="13">
        <v>102</v>
      </c>
      <c r="I18" s="49">
        <f t="shared" si="5"/>
        <v>3.9215686274509803E-2</v>
      </c>
      <c r="J18" s="96">
        <v>2.72</v>
      </c>
      <c r="K18" s="13">
        <v>101</v>
      </c>
      <c r="L18" s="49">
        <f t="shared" si="6"/>
        <v>2.6930693069306934E-2</v>
      </c>
      <c r="M18" s="174"/>
      <c r="N18" s="85"/>
      <c r="O18" s="110">
        <v>12</v>
      </c>
      <c r="P18" s="49">
        <f t="shared" si="7"/>
        <v>0</v>
      </c>
      <c r="Q18" s="135"/>
      <c r="R18" s="149">
        <f t="shared" si="8"/>
        <v>2.4070796460176992E-2</v>
      </c>
      <c r="S18" s="149">
        <f t="shared" si="9"/>
        <v>3.5398230088495575E-2</v>
      </c>
    </row>
    <row r="19" spans="1:20" x14ac:dyDescent="0.3">
      <c r="A19" s="69"/>
      <c r="B19" s="11"/>
      <c r="C19" s="11"/>
      <c r="D19" s="11"/>
      <c r="E19" s="13" t="s">
        <v>89</v>
      </c>
      <c r="F19" s="13" t="s">
        <v>64</v>
      </c>
      <c r="G19" s="13">
        <v>1</v>
      </c>
      <c r="H19" s="13">
        <v>16</v>
      </c>
      <c r="I19" s="49">
        <f t="shared" si="5"/>
        <v>6.25E-2</v>
      </c>
      <c r="J19" s="96">
        <v>0.88100000000000001</v>
      </c>
      <c r="K19" s="13">
        <v>6</v>
      </c>
      <c r="L19" s="49">
        <f t="shared" si="6"/>
        <v>0.14683333333333334</v>
      </c>
      <c r="M19" s="174"/>
      <c r="N19" s="85"/>
      <c r="O19" s="110">
        <v>1</v>
      </c>
      <c r="P19" s="49">
        <f t="shared" si="7"/>
        <v>0</v>
      </c>
      <c r="Q19" s="135"/>
      <c r="R19" s="149">
        <f t="shared" si="8"/>
        <v>0.12585714285714286</v>
      </c>
      <c r="S19" s="149">
        <f t="shared" si="9"/>
        <v>0.14285714285714285</v>
      </c>
    </row>
    <row r="20" spans="1:20" x14ac:dyDescent="0.3">
      <c r="A20" s="69"/>
      <c r="B20" s="11"/>
      <c r="C20" s="11"/>
      <c r="D20" s="11"/>
      <c r="E20" s="13" t="s">
        <v>90</v>
      </c>
      <c r="F20" s="13" t="s">
        <v>64</v>
      </c>
      <c r="G20" s="13"/>
      <c r="H20" s="13">
        <v>16</v>
      </c>
      <c r="I20" s="49">
        <f t="shared" si="5"/>
        <v>0</v>
      </c>
      <c r="J20" s="96"/>
      <c r="K20" s="13">
        <v>15</v>
      </c>
      <c r="L20" s="49">
        <f t="shared" si="6"/>
        <v>0</v>
      </c>
      <c r="M20" s="174"/>
      <c r="N20" s="85"/>
      <c r="O20" s="110">
        <v>4</v>
      </c>
      <c r="P20" s="49">
        <f t="shared" si="7"/>
        <v>0</v>
      </c>
      <c r="Q20" s="135"/>
      <c r="R20" s="147">
        <f t="shared" si="8"/>
        <v>0</v>
      </c>
      <c r="S20" s="147">
        <f t="shared" si="9"/>
        <v>0</v>
      </c>
    </row>
    <row r="21" spans="1:20" ht="15" thickBot="1" x14ac:dyDescent="0.35">
      <c r="A21" s="70"/>
      <c r="B21" s="14"/>
      <c r="C21" s="14"/>
      <c r="D21" s="14"/>
      <c r="E21" s="14"/>
      <c r="F21" s="15"/>
      <c r="G21" s="87">
        <f>SUM(G15:G20)</f>
        <v>7</v>
      </c>
      <c r="H21" s="87">
        <v>383</v>
      </c>
      <c r="I21" s="49">
        <f t="shared" si="5"/>
        <v>1.8276762402088774E-2</v>
      </c>
      <c r="J21" s="88">
        <f>SUM(J15:J20)</f>
        <v>5.0690000000000008</v>
      </c>
      <c r="K21" s="87">
        <f>SUM(K15:K20)</f>
        <v>349</v>
      </c>
      <c r="L21" s="49">
        <f t="shared" si="6"/>
        <v>1.4524355300859602E-2</v>
      </c>
      <c r="M21" s="180">
        <f>SUM(M15:M20)</f>
        <v>2</v>
      </c>
      <c r="N21" s="88">
        <f>SUM(N15:N20)</f>
        <v>1.8460000000000001</v>
      </c>
      <c r="O21" s="112">
        <f>SUM(O15:O20)</f>
        <v>37</v>
      </c>
      <c r="P21" s="49">
        <f t="shared" si="7"/>
        <v>4.9891891891891894E-2</v>
      </c>
      <c r="Q21" s="135"/>
      <c r="R21" s="186">
        <f t="shared" si="8"/>
        <v>1.7914507772020728E-2</v>
      </c>
      <c r="S21" s="188">
        <f t="shared" si="9"/>
        <v>2.3316062176165803E-2</v>
      </c>
    </row>
    <row r="22" spans="1:20" ht="152.4" thickBot="1" x14ac:dyDescent="0.35">
      <c r="A22" s="64"/>
      <c r="B22" s="1"/>
      <c r="C22" s="1"/>
      <c r="D22" s="1"/>
      <c r="E22" s="1" t="s">
        <v>123</v>
      </c>
      <c r="F22" s="2" t="s">
        <v>0</v>
      </c>
      <c r="G22" s="33" t="s">
        <v>92</v>
      </c>
      <c r="H22" s="33" t="s">
        <v>113</v>
      </c>
      <c r="I22" s="34" t="s">
        <v>112</v>
      </c>
      <c r="J22" s="58" t="s">
        <v>107</v>
      </c>
      <c r="K22" s="58" t="s">
        <v>108</v>
      </c>
      <c r="L22" s="34" t="s">
        <v>109</v>
      </c>
      <c r="M22" s="58" t="s">
        <v>142</v>
      </c>
      <c r="N22" s="58" t="s">
        <v>110</v>
      </c>
      <c r="O22" s="58" t="s">
        <v>111</v>
      </c>
      <c r="P22" s="34" t="s">
        <v>109</v>
      </c>
      <c r="Q22" s="135"/>
      <c r="R22" s="147"/>
    </row>
    <row r="23" spans="1:20" x14ac:dyDescent="0.3">
      <c r="A23" s="71" t="s">
        <v>37</v>
      </c>
      <c r="B23" s="16"/>
      <c r="C23" s="16"/>
      <c r="D23" s="16"/>
      <c r="E23" s="17"/>
      <c r="F23" s="17"/>
      <c r="G23" s="28">
        <v>29</v>
      </c>
      <c r="H23" s="28">
        <v>455</v>
      </c>
      <c r="I23" s="50">
        <f t="shared" ref="I23:I46" si="10">IF(H23=0,0,G23/H23)</f>
        <v>6.3736263736263732E-2</v>
      </c>
      <c r="J23" s="99">
        <v>28.27</v>
      </c>
      <c r="K23" s="98">
        <v>326</v>
      </c>
      <c r="L23" s="50">
        <f t="shared" ref="L23:L46" si="11">IF(K23=0,0,J23/K23)</f>
        <v>8.6717791411042938E-2</v>
      </c>
      <c r="M23" s="164">
        <v>7</v>
      </c>
      <c r="N23" s="93">
        <v>6.31</v>
      </c>
      <c r="O23" s="113">
        <v>46</v>
      </c>
      <c r="P23" s="50">
        <f t="shared" ref="P23:P46" si="12">IF(O23=0,0,N23/O23)</f>
        <v>0.13717391304347826</v>
      </c>
      <c r="Q23" s="135"/>
      <c r="R23" s="186">
        <f t="shared" ref="R23:R50" si="13">IF((K23+O23)&gt;0,(J23+N23)/(K23+O23),"")</f>
        <v>9.2956989247311828E-2</v>
      </c>
      <c r="S23" s="188">
        <f t="shared" ref="S23:S50" si="14">IF((K23+O23)&gt;0,(G23+M23)/(K23+O23),"")</f>
        <v>9.6774193548387094E-2</v>
      </c>
    </row>
    <row r="24" spans="1:20" x14ac:dyDescent="0.3">
      <c r="A24" s="72"/>
      <c r="B24" s="18"/>
      <c r="C24" s="18"/>
      <c r="D24" s="18"/>
      <c r="E24" s="19" t="s">
        <v>174</v>
      </c>
      <c r="F24" s="19" t="s">
        <v>86</v>
      </c>
      <c r="G24" s="20">
        <v>2</v>
      </c>
      <c r="H24" s="20">
        <v>21</v>
      </c>
      <c r="I24" s="50">
        <f t="shared" si="10"/>
        <v>9.5238095238095233E-2</v>
      </c>
      <c r="J24" s="97">
        <v>2.2170000000000001</v>
      </c>
      <c r="K24" s="100">
        <v>9</v>
      </c>
      <c r="L24" s="50">
        <f t="shared" si="11"/>
        <v>0.24633333333333335</v>
      </c>
      <c r="M24" s="165"/>
      <c r="N24" s="86"/>
      <c r="O24" s="100">
        <v>1</v>
      </c>
      <c r="P24" s="50">
        <f t="shared" si="12"/>
        <v>0</v>
      </c>
      <c r="Q24" s="135"/>
      <c r="R24" s="149">
        <f t="shared" si="13"/>
        <v>0.22170000000000001</v>
      </c>
      <c r="S24" s="149">
        <f t="shared" si="14"/>
        <v>0.2</v>
      </c>
    </row>
    <row r="25" spans="1:20" x14ac:dyDescent="0.3">
      <c r="A25" s="72"/>
      <c r="B25" s="18"/>
      <c r="C25" s="18"/>
      <c r="D25" s="18"/>
      <c r="E25" s="19" t="s">
        <v>19</v>
      </c>
      <c r="F25" s="19" t="s">
        <v>20</v>
      </c>
      <c r="G25" s="20">
        <v>1</v>
      </c>
      <c r="H25" s="20">
        <v>16</v>
      </c>
      <c r="I25" s="50">
        <f t="shared" si="10"/>
        <v>6.25E-2</v>
      </c>
      <c r="J25" s="97">
        <v>1.3109999999999999</v>
      </c>
      <c r="K25" s="100">
        <v>8</v>
      </c>
      <c r="L25" s="50">
        <f t="shared" si="11"/>
        <v>0.16387499999999999</v>
      </c>
      <c r="M25" s="165"/>
      <c r="N25" s="86"/>
      <c r="O25" s="100">
        <v>2</v>
      </c>
      <c r="P25" s="50"/>
      <c r="Q25" s="135"/>
      <c r="R25" s="149">
        <f t="shared" si="13"/>
        <v>0.13109999999999999</v>
      </c>
      <c r="S25" s="149">
        <f t="shared" si="14"/>
        <v>0.1</v>
      </c>
    </row>
    <row r="26" spans="1:20" x14ac:dyDescent="0.3">
      <c r="A26" s="72"/>
      <c r="B26" s="18"/>
      <c r="C26" s="18"/>
      <c r="D26" s="18"/>
      <c r="E26" s="19" t="s">
        <v>21</v>
      </c>
      <c r="F26" s="19" t="s">
        <v>20</v>
      </c>
      <c r="G26" s="20"/>
      <c r="H26" s="20">
        <v>3</v>
      </c>
      <c r="I26" s="50">
        <f t="shared" si="10"/>
        <v>0</v>
      </c>
      <c r="J26" s="97"/>
      <c r="K26" s="100">
        <v>2</v>
      </c>
      <c r="L26" s="50">
        <f t="shared" si="11"/>
        <v>0</v>
      </c>
      <c r="M26" s="165">
        <v>1</v>
      </c>
      <c r="N26" s="86">
        <v>0.57099999999999995</v>
      </c>
      <c r="O26" s="100">
        <v>2</v>
      </c>
      <c r="P26" s="50">
        <f t="shared" si="12"/>
        <v>0.28549999999999998</v>
      </c>
      <c r="Q26" s="135"/>
      <c r="R26" s="147">
        <f t="shared" si="13"/>
        <v>0.14274999999999999</v>
      </c>
      <c r="S26" s="147">
        <f t="shared" si="14"/>
        <v>0.25</v>
      </c>
    </row>
    <row r="27" spans="1:20" x14ac:dyDescent="0.3">
      <c r="A27" s="72"/>
      <c r="B27" s="18"/>
      <c r="C27" s="18"/>
      <c r="D27" s="18"/>
      <c r="E27" s="19" t="s">
        <v>48</v>
      </c>
      <c r="F27" s="19" t="s">
        <v>49</v>
      </c>
      <c r="G27" s="20">
        <v>10</v>
      </c>
      <c r="H27" s="20">
        <v>76</v>
      </c>
      <c r="I27" s="50">
        <f t="shared" si="10"/>
        <v>0.13157894736842105</v>
      </c>
      <c r="J27" s="97">
        <v>11.121</v>
      </c>
      <c r="K27" s="100">
        <v>69</v>
      </c>
      <c r="L27" s="50">
        <f t="shared" si="11"/>
        <v>0.16117391304347828</v>
      </c>
      <c r="M27" s="165">
        <v>1</v>
      </c>
      <c r="N27" s="86">
        <v>0.92300000000000004</v>
      </c>
      <c r="O27" s="100">
        <v>3</v>
      </c>
      <c r="P27" s="50">
        <f t="shared" si="12"/>
        <v>0.3076666666666667</v>
      </c>
      <c r="Q27" s="135"/>
      <c r="R27" s="149">
        <f t="shared" si="13"/>
        <v>0.16727777777777778</v>
      </c>
      <c r="S27" s="149">
        <f t="shared" si="14"/>
        <v>0.15277777777777779</v>
      </c>
    </row>
    <row r="28" spans="1:20" x14ac:dyDescent="0.3">
      <c r="A28" s="137"/>
      <c r="B28" s="37"/>
      <c r="C28" s="37"/>
      <c r="D28" s="37"/>
      <c r="E28" s="19" t="s">
        <v>53</v>
      </c>
      <c r="F28" s="19" t="s">
        <v>54</v>
      </c>
      <c r="G28" s="20"/>
      <c r="H28" s="20">
        <v>28</v>
      </c>
      <c r="I28" s="50">
        <f t="shared" si="10"/>
        <v>0</v>
      </c>
      <c r="J28" s="97"/>
      <c r="K28" s="100">
        <v>12</v>
      </c>
      <c r="L28" s="50">
        <f t="shared" si="11"/>
        <v>0</v>
      </c>
      <c r="M28" s="165"/>
      <c r="N28" s="86"/>
      <c r="O28" s="100">
        <v>4</v>
      </c>
      <c r="P28" s="50">
        <f t="shared" si="12"/>
        <v>0</v>
      </c>
      <c r="Q28" s="135"/>
      <c r="R28" s="149">
        <f t="shared" si="13"/>
        <v>0</v>
      </c>
      <c r="S28" s="149">
        <f t="shared" si="14"/>
        <v>0</v>
      </c>
    </row>
    <row r="29" spans="1:20" x14ac:dyDescent="0.3">
      <c r="A29" s="137"/>
      <c r="B29" s="37"/>
      <c r="C29" s="37"/>
      <c r="D29" s="37"/>
      <c r="E29" s="19" t="s">
        <v>22</v>
      </c>
      <c r="F29" s="19" t="s">
        <v>23</v>
      </c>
      <c r="G29" s="20"/>
      <c r="H29" s="20">
        <v>16</v>
      </c>
      <c r="I29" s="50">
        <f t="shared" si="10"/>
        <v>0</v>
      </c>
      <c r="J29" s="97"/>
      <c r="K29" s="100">
        <v>9</v>
      </c>
      <c r="L29" s="50">
        <f t="shared" si="11"/>
        <v>0</v>
      </c>
      <c r="M29" s="185">
        <v>1</v>
      </c>
      <c r="N29" s="161">
        <v>0.54</v>
      </c>
      <c r="O29" s="100"/>
      <c r="P29" s="50">
        <f t="shared" si="12"/>
        <v>0</v>
      </c>
      <c r="Q29" s="146"/>
      <c r="R29" s="149">
        <f t="shared" si="13"/>
        <v>6.0000000000000005E-2</v>
      </c>
      <c r="S29" s="149">
        <f t="shared" si="14"/>
        <v>0.1111111111111111</v>
      </c>
      <c r="T29" s="22"/>
    </row>
    <row r="30" spans="1:20" x14ac:dyDescent="0.3">
      <c r="A30" s="137"/>
      <c r="B30" s="37"/>
      <c r="C30" s="37"/>
      <c r="D30" s="37"/>
      <c r="E30" s="19" t="s">
        <v>24</v>
      </c>
      <c r="F30" s="19" t="s">
        <v>23</v>
      </c>
      <c r="G30" s="20">
        <v>9</v>
      </c>
      <c r="H30" s="20">
        <v>36</v>
      </c>
      <c r="I30" s="50">
        <f t="shared" si="10"/>
        <v>0.25</v>
      </c>
      <c r="J30" s="97">
        <v>8.4649999999999999</v>
      </c>
      <c r="K30" s="100">
        <v>33</v>
      </c>
      <c r="L30" s="50">
        <f t="shared" si="11"/>
        <v>0.25651515151515153</v>
      </c>
      <c r="M30" s="165"/>
      <c r="N30" s="86"/>
      <c r="O30" s="100"/>
      <c r="P30" s="50">
        <f t="shared" si="12"/>
        <v>0</v>
      </c>
      <c r="Q30" s="146"/>
      <c r="R30" s="147">
        <f t="shared" si="13"/>
        <v>0.25651515151515153</v>
      </c>
      <c r="S30" s="147">
        <f t="shared" si="14"/>
        <v>0.27272727272727271</v>
      </c>
      <c r="T30" s="22"/>
    </row>
    <row r="31" spans="1:20" x14ac:dyDescent="0.3">
      <c r="A31" s="137"/>
      <c r="B31" s="37"/>
      <c r="C31" s="37"/>
      <c r="D31" s="37"/>
      <c r="E31" s="19" t="s">
        <v>39</v>
      </c>
      <c r="F31" s="19" t="s">
        <v>52</v>
      </c>
      <c r="G31" s="20">
        <v>1</v>
      </c>
      <c r="H31" s="20">
        <v>18</v>
      </c>
      <c r="I31" s="50">
        <f t="shared" si="10"/>
        <v>5.5555555555555552E-2</v>
      </c>
      <c r="J31" s="97">
        <v>0.626</v>
      </c>
      <c r="K31" s="100">
        <v>8</v>
      </c>
      <c r="L31" s="50">
        <f t="shared" si="11"/>
        <v>7.825E-2</v>
      </c>
      <c r="M31" s="165"/>
      <c r="N31" s="86"/>
      <c r="O31" s="100"/>
      <c r="P31" s="50">
        <f t="shared" si="12"/>
        <v>0</v>
      </c>
      <c r="Q31" s="135"/>
      <c r="R31" s="149">
        <f t="shared" si="13"/>
        <v>7.825E-2</v>
      </c>
      <c r="S31" s="149">
        <f t="shared" si="14"/>
        <v>0.125</v>
      </c>
    </row>
    <row r="32" spans="1:20" x14ac:dyDescent="0.3">
      <c r="A32" s="137"/>
      <c r="B32" s="37"/>
      <c r="C32" s="37"/>
      <c r="D32" s="37"/>
      <c r="E32" s="19" t="s">
        <v>25</v>
      </c>
      <c r="F32" s="19" t="s">
        <v>26</v>
      </c>
      <c r="G32" s="20"/>
      <c r="H32" s="20">
        <v>9</v>
      </c>
      <c r="I32" s="50">
        <f t="shared" si="10"/>
        <v>0</v>
      </c>
      <c r="J32" s="97"/>
      <c r="K32" s="100">
        <v>2</v>
      </c>
      <c r="L32" s="50">
        <f t="shared" si="11"/>
        <v>0</v>
      </c>
      <c r="M32" s="165"/>
      <c r="N32" s="86"/>
      <c r="O32" s="100">
        <v>1</v>
      </c>
      <c r="P32" s="50">
        <f t="shared" si="12"/>
        <v>0</v>
      </c>
      <c r="Q32" s="135"/>
      <c r="R32" s="149">
        <f t="shared" si="13"/>
        <v>0</v>
      </c>
      <c r="S32" s="149">
        <f t="shared" si="14"/>
        <v>0</v>
      </c>
    </row>
    <row r="33" spans="1:20" x14ac:dyDescent="0.3">
      <c r="A33" s="137"/>
      <c r="B33" s="37"/>
      <c r="C33" s="37"/>
      <c r="D33" s="37"/>
      <c r="E33" s="19" t="s">
        <v>27</v>
      </c>
      <c r="F33" s="19" t="s">
        <v>59</v>
      </c>
      <c r="G33" s="20"/>
      <c r="H33" s="20">
        <v>11</v>
      </c>
      <c r="I33" s="50">
        <f t="shared" si="10"/>
        <v>0</v>
      </c>
      <c r="J33" s="97"/>
      <c r="K33" s="100">
        <v>10</v>
      </c>
      <c r="L33" s="50">
        <f t="shared" si="11"/>
        <v>0</v>
      </c>
      <c r="M33" s="165"/>
      <c r="N33" s="86"/>
      <c r="O33" s="100">
        <v>4</v>
      </c>
      <c r="P33" s="50">
        <f t="shared" si="12"/>
        <v>0</v>
      </c>
      <c r="Q33" s="135"/>
      <c r="R33" s="147">
        <f t="shared" si="13"/>
        <v>0</v>
      </c>
      <c r="S33" s="147">
        <f t="shared" si="14"/>
        <v>0</v>
      </c>
    </row>
    <row r="34" spans="1:20" x14ac:dyDescent="0.3">
      <c r="A34" s="137"/>
      <c r="B34" s="37"/>
      <c r="C34" s="37"/>
      <c r="D34" s="37"/>
      <c r="E34" s="19" t="s">
        <v>40</v>
      </c>
      <c r="F34" s="26" t="s">
        <v>96</v>
      </c>
      <c r="G34" s="20">
        <v>1</v>
      </c>
      <c r="H34" s="20">
        <v>23</v>
      </c>
      <c r="I34" s="50">
        <f t="shared" si="10"/>
        <v>4.3478260869565216E-2</v>
      </c>
      <c r="J34" s="97">
        <v>0.90500000000000003</v>
      </c>
      <c r="K34" s="100">
        <v>23</v>
      </c>
      <c r="L34" s="50">
        <f t="shared" si="11"/>
        <v>3.9347826086956521E-2</v>
      </c>
      <c r="M34" s="165"/>
      <c r="N34" s="86"/>
      <c r="O34" s="100">
        <v>5</v>
      </c>
      <c r="P34" s="50">
        <f t="shared" si="12"/>
        <v>0</v>
      </c>
      <c r="Q34" s="135"/>
      <c r="R34" s="147">
        <f t="shared" si="13"/>
        <v>3.232142857142857E-2</v>
      </c>
      <c r="S34" s="147">
        <f t="shared" si="14"/>
        <v>3.5714285714285712E-2</v>
      </c>
    </row>
    <row r="35" spans="1:20" x14ac:dyDescent="0.3">
      <c r="A35" s="137"/>
      <c r="B35" s="37"/>
      <c r="C35" s="37"/>
      <c r="D35" s="37"/>
      <c r="E35" s="19" t="s">
        <v>43</v>
      </c>
      <c r="F35" s="19" t="s">
        <v>72</v>
      </c>
      <c r="G35" s="20">
        <v>1</v>
      </c>
      <c r="H35" s="20">
        <v>44</v>
      </c>
      <c r="I35" s="50">
        <f t="shared" si="10"/>
        <v>2.2727272727272728E-2</v>
      </c>
      <c r="J35" s="97">
        <v>0.76100000000000001</v>
      </c>
      <c r="K35" s="100">
        <v>18</v>
      </c>
      <c r="L35" s="50">
        <f t="shared" si="11"/>
        <v>4.2277777777777775E-2</v>
      </c>
      <c r="M35" s="165"/>
      <c r="N35" s="86"/>
      <c r="O35" s="100">
        <v>3</v>
      </c>
      <c r="P35" s="50">
        <f t="shared" si="12"/>
        <v>0</v>
      </c>
      <c r="Q35" s="135"/>
      <c r="R35" s="149">
        <f t="shared" si="13"/>
        <v>3.6238095238095236E-2</v>
      </c>
      <c r="S35" s="149">
        <f t="shared" si="14"/>
        <v>4.7619047619047616E-2</v>
      </c>
    </row>
    <row r="36" spans="1:20" x14ac:dyDescent="0.3">
      <c r="A36" s="137"/>
      <c r="B36" s="37"/>
      <c r="C36" s="37"/>
      <c r="D36" s="37"/>
      <c r="E36" s="19" t="s">
        <v>46</v>
      </c>
      <c r="F36" s="19" t="s">
        <v>47</v>
      </c>
      <c r="G36" s="38"/>
      <c r="H36" s="20">
        <v>10</v>
      </c>
      <c r="I36" s="50">
        <f t="shared" si="10"/>
        <v>0</v>
      </c>
      <c r="J36" s="97"/>
      <c r="K36" s="100">
        <v>5</v>
      </c>
      <c r="L36" s="50">
        <f t="shared" si="11"/>
        <v>0</v>
      </c>
      <c r="M36" s="165"/>
      <c r="N36" s="86"/>
      <c r="O36" s="100">
        <v>1</v>
      </c>
      <c r="P36" s="50">
        <f t="shared" si="12"/>
        <v>0</v>
      </c>
      <c r="Q36" s="135"/>
      <c r="R36" s="149">
        <f t="shared" si="13"/>
        <v>0</v>
      </c>
      <c r="S36" s="149">
        <f t="shared" si="14"/>
        <v>0</v>
      </c>
    </row>
    <row r="37" spans="1:20" x14ac:dyDescent="0.3">
      <c r="A37" s="137"/>
      <c r="B37" s="37"/>
      <c r="C37" s="37"/>
      <c r="D37" s="37"/>
      <c r="E37" s="19" t="s">
        <v>44</v>
      </c>
      <c r="F37" s="19" t="s">
        <v>45</v>
      </c>
      <c r="G37" s="38"/>
      <c r="H37" s="20">
        <v>25</v>
      </c>
      <c r="I37" s="50">
        <f t="shared" si="10"/>
        <v>0</v>
      </c>
      <c r="J37" s="97"/>
      <c r="K37" s="100">
        <v>15</v>
      </c>
      <c r="L37" s="50">
        <f t="shared" si="11"/>
        <v>0</v>
      </c>
      <c r="M37" s="165"/>
      <c r="N37" s="86"/>
      <c r="O37" s="100">
        <v>5</v>
      </c>
      <c r="P37" s="50">
        <f t="shared" si="12"/>
        <v>0</v>
      </c>
      <c r="Q37" s="135"/>
      <c r="R37" s="149">
        <f t="shared" si="13"/>
        <v>0</v>
      </c>
      <c r="S37" s="149">
        <f t="shared" si="14"/>
        <v>0</v>
      </c>
    </row>
    <row r="38" spans="1:20" x14ac:dyDescent="0.3">
      <c r="A38" s="137"/>
      <c r="B38" s="37"/>
      <c r="C38" s="37"/>
      <c r="D38" s="37"/>
      <c r="E38" s="19" t="s">
        <v>50</v>
      </c>
      <c r="F38" s="19" t="s">
        <v>51</v>
      </c>
      <c r="G38" s="38">
        <v>1</v>
      </c>
      <c r="H38" s="20">
        <v>7</v>
      </c>
      <c r="I38" s="50">
        <f t="shared" si="10"/>
        <v>0.14285714285714285</v>
      </c>
      <c r="J38" s="97">
        <v>0.626</v>
      </c>
      <c r="K38" s="100">
        <v>7</v>
      </c>
      <c r="L38" s="50">
        <f t="shared" si="11"/>
        <v>8.9428571428571427E-2</v>
      </c>
      <c r="M38" s="165"/>
      <c r="N38" s="86"/>
      <c r="O38" s="100">
        <v>4</v>
      </c>
      <c r="P38" s="50">
        <f t="shared" si="12"/>
        <v>0</v>
      </c>
      <c r="Q38" s="146"/>
      <c r="R38" s="147">
        <f t="shared" si="13"/>
        <v>5.6909090909090909E-2</v>
      </c>
      <c r="S38" s="147">
        <f t="shared" si="14"/>
        <v>9.0909090909090912E-2</v>
      </c>
      <c r="T38" s="22"/>
    </row>
    <row r="39" spans="1:20" x14ac:dyDescent="0.3">
      <c r="A39" s="137"/>
      <c r="B39" s="37"/>
      <c r="C39" s="37"/>
      <c r="D39" s="37"/>
      <c r="E39" s="19" t="s">
        <v>28</v>
      </c>
      <c r="F39" s="19" t="s">
        <v>41</v>
      </c>
      <c r="G39" s="38">
        <v>1</v>
      </c>
      <c r="H39" s="20">
        <v>11</v>
      </c>
      <c r="I39" s="50">
        <f t="shared" si="10"/>
        <v>9.0909090909090912E-2</v>
      </c>
      <c r="J39" s="97">
        <v>0.56299999999999994</v>
      </c>
      <c r="K39" s="100">
        <v>11</v>
      </c>
      <c r="L39" s="50">
        <f t="shared" si="11"/>
        <v>5.1181818181818176E-2</v>
      </c>
      <c r="M39" s="165">
        <v>2</v>
      </c>
      <c r="N39" s="86">
        <v>1.9670000000000001</v>
      </c>
      <c r="O39" s="100">
        <v>4</v>
      </c>
      <c r="P39" s="50">
        <f t="shared" si="12"/>
        <v>0.49175000000000002</v>
      </c>
      <c r="Q39" s="146"/>
      <c r="R39" s="147">
        <f t="shared" si="13"/>
        <v>0.16866666666666669</v>
      </c>
      <c r="S39" s="147">
        <f t="shared" si="14"/>
        <v>0.2</v>
      </c>
      <c r="T39" s="22"/>
    </row>
    <row r="40" spans="1:20" x14ac:dyDescent="0.3">
      <c r="A40" s="137"/>
      <c r="B40" s="37"/>
      <c r="C40" s="37"/>
      <c r="D40" s="37"/>
      <c r="E40" s="19" t="s">
        <v>29</v>
      </c>
      <c r="F40" s="19" t="s">
        <v>30</v>
      </c>
      <c r="G40" s="20">
        <v>1</v>
      </c>
      <c r="H40" s="20">
        <v>69</v>
      </c>
      <c r="I40" s="50">
        <f t="shared" si="10"/>
        <v>1.4492753623188406E-2</v>
      </c>
      <c r="J40" s="97">
        <v>0.90500000000000003</v>
      </c>
      <c r="K40" s="100">
        <v>63</v>
      </c>
      <c r="L40" s="50">
        <f t="shared" si="11"/>
        <v>1.4365079365079365E-2</v>
      </c>
      <c r="M40" s="165">
        <v>1</v>
      </c>
      <c r="N40" s="86">
        <v>1.1539999999999999</v>
      </c>
      <c r="O40" s="100">
        <v>6</v>
      </c>
      <c r="P40" s="50">
        <f t="shared" si="12"/>
        <v>0.19233333333333333</v>
      </c>
      <c r="Q40" s="135"/>
      <c r="R40" s="147">
        <f t="shared" si="13"/>
        <v>2.9840579710144931E-2</v>
      </c>
      <c r="S40" s="147">
        <f t="shared" si="14"/>
        <v>2.8985507246376812E-2</v>
      </c>
    </row>
    <row r="41" spans="1:20" x14ac:dyDescent="0.3">
      <c r="A41" s="137"/>
      <c r="B41" s="37"/>
      <c r="C41" s="37"/>
      <c r="D41" s="37"/>
      <c r="E41" s="19" t="s">
        <v>62</v>
      </c>
      <c r="F41" s="19" t="s">
        <v>61</v>
      </c>
      <c r="G41" s="20"/>
      <c r="H41" s="20">
        <v>4</v>
      </c>
      <c r="I41" s="50">
        <f t="shared" si="10"/>
        <v>0</v>
      </c>
      <c r="J41" s="97"/>
      <c r="K41" s="100">
        <v>1</v>
      </c>
      <c r="L41" s="50">
        <f t="shared" si="11"/>
        <v>0</v>
      </c>
      <c r="M41" s="165"/>
      <c r="N41" s="86"/>
      <c r="O41" s="100">
        <v>1</v>
      </c>
      <c r="P41" s="50">
        <f t="shared" si="12"/>
        <v>0</v>
      </c>
      <c r="Q41" s="135"/>
      <c r="R41" s="149">
        <f t="shared" si="13"/>
        <v>0</v>
      </c>
      <c r="S41" s="149">
        <f t="shared" si="14"/>
        <v>0</v>
      </c>
    </row>
    <row r="42" spans="1:20" x14ac:dyDescent="0.3">
      <c r="A42" s="137"/>
      <c r="B42" s="37"/>
      <c r="C42" s="37"/>
      <c r="D42" s="37"/>
      <c r="E42" s="19" t="s">
        <v>31</v>
      </c>
      <c r="F42" s="19" t="s">
        <v>42</v>
      </c>
      <c r="G42" s="20"/>
      <c r="H42" s="20">
        <v>1</v>
      </c>
      <c r="I42" s="50">
        <f t="shared" si="10"/>
        <v>0</v>
      </c>
      <c r="J42" s="97"/>
      <c r="K42" s="100">
        <v>1</v>
      </c>
      <c r="L42" s="50">
        <f t="shared" si="11"/>
        <v>0</v>
      </c>
      <c r="M42" s="165"/>
      <c r="N42" s="86"/>
      <c r="O42" s="100"/>
      <c r="P42" s="50">
        <f t="shared" si="12"/>
        <v>0</v>
      </c>
      <c r="Q42" s="135"/>
      <c r="R42" s="149">
        <f t="shared" si="13"/>
        <v>0</v>
      </c>
      <c r="S42" s="149">
        <f t="shared" si="14"/>
        <v>0</v>
      </c>
    </row>
    <row r="43" spans="1:20" x14ac:dyDescent="0.3">
      <c r="A43" s="137"/>
      <c r="B43" s="37"/>
      <c r="C43" s="37"/>
      <c r="D43" s="37"/>
      <c r="E43" s="19" t="s">
        <v>63</v>
      </c>
      <c r="F43" s="19" t="s">
        <v>55</v>
      </c>
      <c r="G43" s="20"/>
      <c r="H43" s="20">
        <v>10</v>
      </c>
      <c r="I43" s="50">
        <f t="shared" si="10"/>
        <v>0</v>
      </c>
      <c r="J43" s="97"/>
      <c r="K43" s="100">
        <v>3</v>
      </c>
      <c r="L43" s="50">
        <f t="shared" si="11"/>
        <v>0</v>
      </c>
      <c r="M43" s="185">
        <v>1</v>
      </c>
      <c r="N43" s="161">
        <v>1.1539999999999999</v>
      </c>
      <c r="O43" s="100"/>
      <c r="P43" s="50">
        <f t="shared" si="12"/>
        <v>0</v>
      </c>
      <c r="Q43" s="135"/>
      <c r="R43" s="149">
        <f t="shared" si="13"/>
        <v>0.38466666666666666</v>
      </c>
      <c r="S43" s="149">
        <f t="shared" si="14"/>
        <v>0.33333333333333331</v>
      </c>
    </row>
    <row r="44" spans="1:20" x14ac:dyDescent="0.3">
      <c r="A44" s="137"/>
      <c r="B44" s="37"/>
      <c r="C44" s="37"/>
      <c r="D44" s="37"/>
      <c r="E44" s="37"/>
      <c r="F44" s="37" t="s">
        <v>17</v>
      </c>
      <c r="G44" s="27">
        <f>SUM(G24:G43)</f>
        <v>28</v>
      </c>
      <c r="H44" s="27">
        <f>SUM(H24:H43)</f>
        <v>438</v>
      </c>
      <c r="I44" s="50">
        <f t="shared" si="10"/>
        <v>6.3926940639269403E-2</v>
      </c>
      <c r="J44" s="97"/>
      <c r="K44" s="100"/>
      <c r="L44" s="50">
        <f t="shared" si="11"/>
        <v>0</v>
      </c>
      <c r="M44" s="165"/>
      <c r="N44" s="86"/>
      <c r="O44" s="100"/>
      <c r="P44" s="50">
        <f t="shared" si="12"/>
        <v>0</v>
      </c>
      <c r="Q44" s="135"/>
      <c r="R44" s="147" t="str">
        <f t="shared" si="13"/>
        <v/>
      </c>
      <c r="S44" s="149" t="str">
        <f t="shared" si="14"/>
        <v/>
      </c>
    </row>
    <row r="45" spans="1:20" x14ac:dyDescent="0.3">
      <c r="A45" s="137"/>
      <c r="B45" s="37"/>
      <c r="C45" s="37"/>
      <c r="D45" s="37"/>
      <c r="E45" s="20" t="s">
        <v>91</v>
      </c>
      <c r="F45" s="20" t="s">
        <v>95</v>
      </c>
      <c r="G45" s="20">
        <v>1</v>
      </c>
      <c r="H45" s="20">
        <v>6</v>
      </c>
      <c r="I45" s="50">
        <f t="shared" si="10"/>
        <v>0.16666666666666666</v>
      </c>
      <c r="J45" s="97">
        <v>0.76300000000000001</v>
      </c>
      <c r="K45" s="100">
        <v>6</v>
      </c>
      <c r="L45" s="50">
        <f t="shared" si="11"/>
        <v>0.12716666666666668</v>
      </c>
      <c r="M45" s="165"/>
      <c r="N45" s="86"/>
      <c r="O45" s="100"/>
      <c r="P45" s="50">
        <f t="shared" si="12"/>
        <v>0</v>
      </c>
      <c r="Q45" s="135"/>
      <c r="R45" s="149">
        <f t="shared" si="13"/>
        <v>0.12716666666666668</v>
      </c>
      <c r="S45" s="149">
        <f t="shared" si="14"/>
        <v>0.16666666666666666</v>
      </c>
    </row>
    <row r="46" spans="1:20" x14ac:dyDescent="0.3">
      <c r="A46" s="137"/>
      <c r="B46" s="37"/>
      <c r="C46" s="37"/>
      <c r="D46" s="37"/>
      <c r="E46" s="20" t="s">
        <v>66</v>
      </c>
      <c r="F46" s="20" t="s">
        <v>55</v>
      </c>
      <c r="G46" s="20"/>
      <c r="H46" s="20">
        <v>10</v>
      </c>
      <c r="I46" s="50">
        <f t="shared" si="10"/>
        <v>0</v>
      </c>
      <c r="J46" s="97"/>
      <c r="K46" s="100">
        <v>10</v>
      </c>
      <c r="L46" s="50">
        <f t="shared" si="11"/>
        <v>0</v>
      </c>
      <c r="M46" s="165"/>
      <c r="N46" s="86"/>
      <c r="O46" s="100"/>
      <c r="P46" s="50">
        <f t="shared" si="12"/>
        <v>0</v>
      </c>
      <c r="Q46" s="135"/>
      <c r="R46" s="147">
        <f t="shared" si="13"/>
        <v>0</v>
      </c>
      <c r="S46" s="147">
        <f t="shared" si="14"/>
        <v>0</v>
      </c>
    </row>
    <row r="47" spans="1:20" x14ac:dyDescent="0.3">
      <c r="A47" s="137"/>
      <c r="B47" s="37"/>
      <c r="C47" s="37"/>
      <c r="D47" s="37"/>
      <c r="E47" s="20" t="s">
        <v>67</v>
      </c>
      <c r="F47" s="20" t="s">
        <v>68</v>
      </c>
      <c r="G47" s="20"/>
      <c r="H47" s="20"/>
      <c r="I47" s="50">
        <f>IF(H47=0,0,G47/H47)</f>
        <v>0</v>
      </c>
      <c r="J47" s="97"/>
      <c r="K47" s="100"/>
      <c r="L47" s="50">
        <f>IF(K47=0,0,J47/K47)</f>
        <v>0</v>
      </c>
      <c r="M47" s="165"/>
      <c r="N47" s="86"/>
      <c r="O47" s="100"/>
      <c r="P47" s="50">
        <f>IF(O47=0,0,N47/O47)</f>
        <v>0</v>
      </c>
      <c r="Q47" s="135"/>
      <c r="R47" s="147" t="str">
        <f t="shared" si="13"/>
        <v/>
      </c>
      <c r="S47" s="147" t="str">
        <f t="shared" si="14"/>
        <v/>
      </c>
    </row>
    <row r="48" spans="1:20" x14ac:dyDescent="0.3">
      <c r="A48" s="137"/>
      <c r="B48" s="37"/>
      <c r="C48" s="37"/>
      <c r="D48" s="37"/>
      <c r="E48" s="20" t="s">
        <v>69</v>
      </c>
      <c r="F48" s="20" t="s">
        <v>55</v>
      </c>
      <c r="G48" s="20"/>
      <c r="H48" s="20"/>
      <c r="I48" s="50">
        <f>IF(H48=0,0,G48/H48)</f>
        <v>0</v>
      </c>
      <c r="J48" s="97"/>
      <c r="K48" s="100"/>
      <c r="L48" s="50">
        <f>IF(K48=0,0,J48/K48)</f>
        <v>0</v>
      </c>
      <c r="M48" s="165"/>
      <c r="N48" s="86"/>
      <c r="O48" s="100"/>
      <c r="P48" s="50">
        <f>IF(O48=0,0,N48/O48)</f>
        <v>0</v>
      </c>
      <c r="Q48" s="135"/>
      <c r="R48" s="147" t="str">
        <f t="shared" si="13"/>
        <v/>
      </c>
      <c r="S48" s="147" t="str">
        <f t="shared" si="14"/>
        <v/>
      </c>
    </row>
    <row r="49" spans="1:20" x14ac:dyDescent="0.3">
      <c r="A49" s="137"/>
      <c r="B49" s="37"/>
      <c r="C49" s="37"/>
      <c r="D49" s="37"/>
      <c r="E49" s="20" t="s">
        <v>70</v>
      </c>
      <c r="F49" s="20" t="s">
        <v>94</v>
      </c>
      <c r="G49" s="20"/>
      <c r="H49" s="20">
        <v>1</v>
      </c>
      <c r="I49" s="50">
        <f>IF(H49=0,0,G49/H49)</f>
        <v>0</v>
      </c>
      <c r="J49" s="97"/>
      <c r="K49" s="100">
        <v>1</v>
      </c>
      <c r="L49" s="50">
        <f>IF(K49=0,0,J49/K49)</f>
        <v>0</v>
      </c>
      <c r="M49" s="165"/>
      <c r="N49" s="86"/>
      <c r="O49" s="100"/>
      <c r="P49" s="50">
        <f>IF(O49=0,0,N49/O49)</f>
        <v>0</v>
      </c>
      <c r="Q49" s="135"/>
      <c r="R49" s="147">
        <f t="shared" si="13"/>
        <v>0</v>
      </c>
      <c r="S49" s="147">
        <f t="shared" si="14"/>
        <v>0</v>
      </c>
    </row>
    <row r="50" spans="1:20" ht="15" thickBot="1" x14ac:dyDescent="0.35">
      <c r="A50" s="141"/>
      <c r="B50" s="142"/>
      <c r="C50" s="142"/>
      <c r="D50" s="142"/>
      <c r="E50" s="21"/>
      <c r="F50" s="21"/>
      <c r="G50" s="89">
        <f>SUM(G44:G49)</f>
        <v>29</v>
      </c>
      <c r="H50" s="89">
        <f>SUM(H44:H49)</f>
        <v>455</v>
      </c>
      <c r="I50" s="50">
        <f>IF(H50=0,0,G50/H50)</f>
        <v>6.3736263736263732E-2</v>
      </c>
      <c r="J50" s="63">
        <f>SUM(J24:J49)</f>
        <v>28.263000000000005</v>
      </c>
      <c r="K50" s="101">
        <f>SUM(K24:K49)</f>
        <v>326</v>
      </c>
      <c r="L50" s="50">
        <f>IF(K50=0,0,J50/K50)</f>
        <v>8.6696319018404924E-2</v>
      </c>
      <c r="M50" s="183">
        <f>SUM(M24:M49)</f>
        <v>7</v>
      </c>
      <c r="N50" s="63">
        <f>SUM(N24:N49)</f>
        <v>6.3089999999999993</v>
      </c>
      <c r="O50" s="101">
        <f>SUM(O24:O49)</f>
        <v>46</v>
      </c>
      <c r="P50" s="50">
        <f>IF(O50=0,0,N50/O50)</f>
        <v>0.13715217391304346</v>
      </c>
      <c r="Q50" s="135"/>
      <c r="R50" s="186">
        <f t="shared" si="13"/>
        <v>9.2935483870967756E-2</v>
      </c>
      <c r="S50" s="188">
        <f t="shared" si="14"/>
        <v>9.6774193548387094E-2</v>
      </c>
    </row>
    <row r="51" spans="1:20" ht="152.4" thickBot="1" x14ac:dyDescent="0.35">
      <c r="A51" s="64"/>
      <c r="B51" s="1"/>
      <c r="C51" s="1"/>
      <c r="D51" s="1"/>
      <c r="E51" s="1" t="s">
        <v>123</v>
      </c>
      <c r="F51" s="2" t="s">
        <v>0</v>
      </c>
      <c r="G51" s="33" t="s">
        <v>92</v>
      </c>
      <c r="H51" s="33" t="s">
        <v>113</v>
      </c>
      <c r="I51" s="34" t="s">
        <v>112</v>
      </c>
      <c r="J51" s="58" t="s">
        <v>107</v>
      </c>
      <c r="K51" s="58" t="s">
        <v>108</v>
      </c>
      <c r="L51" s="34" t="s">
        <v>109</v>
      </c>
      <c r="M51" s="58" t="s">
        <v>142</v>
      </c>
      <c r="N51" s="58" t="s">
        <v>110</v>
      </c>
      <c r="O51" s="58" t="s">
        <v>111</v>
      </c>
      <c r="P51" s="34" t="s">
        <v>109</v>
      </c>
      <c r="Q51" s="135"/>
      <c r="R51" s="147"/>
    </row>
    <row r="52" spans="1:20" x14ac:dyDescent="0.3">
      <c r="A52" s="73" t="s">
        <v>74</v>
      </c>
      <c r="B52" s="39"/>
      <c r="C52" s="39"/>
      <c r="D52" s="39"/>
      <c r="E52" s="39"/>
      <c r="F52" s="39"/>
      <c r="G52" s="40">
        <v>1</v>
      </c>
      <c r="H52" s="40">
        <v>15</v>
      </c>
      <c r="I52" s="51">
        <f t="shared" ref="I52:I59" si="15">IF(H52=0,0,G52/H52)</f>
        <v>6.6666666666666666E-2</v>
      </c>
      <c r="J52" s="102">
        <v>0.91</v>
      </c>
      <c r="K52" s="106">
        <v>12</v>
      </c>
      <c r="L52" s="51">
        <f t="shared" ref="L52" si="16">IF(K52=0,0,J52/K52)</f>
        <v>7.5833333333333336E-2</v>
      </c>
      <c r="M52" s="169"/>
      <c r="N52" s="54"/>
      <c r="O52" s="54"/>
      <c r="P52" s="51"/>
      <c r="Q52" s="135"/>
      <c r="R52" s="186">
        <f t="shared" ref="R52:R59" si="17">IF((K52+O52)&gt;0,(J52+N52)/(K52+O52),"")</f>
        <v>7.5833333333333336E-2</v>
      </c>
      <c r="S52" s="188">
        <f t="shared" ref="S52:S59" si="18">IF((K52+O52)&gt;0,(G52+M52)/(K52+O52),"")</f>
        <v>8.3333333333333329E-2</v>
      </c>
    </row>
    <row r="53" spans="1:20" x14ac:dyDescent="0.3">
      <c r="A53" s="73"/>
      <c r="B53" s="39"/>
      <c r="C53" s="39"/>
      <c r="D53" s="39"/>
      <c r="E53" s="41" t="s">
        <v>79</v>
      </c>
      <c r="F53" s="42" t="s">
        <v>80</v>
      </c>
      <c r="G53" s="44"/>
      <c r="H53" s="44">
        <v>1</v>
      </c>
      <c r="I53" s="51">
        <f t="shared" si="15"/>
        <v>0</v>
      </c>
      <c r="J53" s="59"/>
      <c r="K53" s="104"/>
      <c r="L53" s="51">
        <f t="shared" ref="L53:L59" si="19">IF(K53=0,0,J53/K53)</f>
        <v>0</v>
      </c>
      <c r="M53" s="169"/>
      <c r="N53" s="57"/>
      <c r="O53" s="57"/>
      <c r="P53" s="115"/>
      <c r="Q53" s="135"/>
      <c r="R53" s="147" t="str">
        <f t="shared" si="17"/>
        <v/>
      </c>
      <c r="S53" s="147" t="str">
        <f t="shared" si="18"/>
        <v/>
      </c>
    </row>
    <row r="54" spans="1:20" x14ac:dyDescent="0.3">
      <c r="A54" s="73"/>
      <c r="B54" s="39"/>
      <c r="C54" s="39"/>
      <c r="D54" s="39"/>
      <c r="E54" s="41" t="s">
        <v>81</v>
      </c>
      <c r="F54" s="42" t="s">
        <v>78</v>
      </c>
      <c r="G54" s="44"/>
      <c r="H54" s="44">
        <v>1</v>
      </c>
      <c r="I54" s="51">
        <f t="shared" si="15"/>
        <v>0</v>
      </c>
      <c r="J54" s="59"/>
      <c r="K54" s="104"/>
      <c r="L54" s="51">
        <f t="shared" si="19"/>
        <v>0</v>
      </c>
      <c r="M54" s="169"/>
      <c r="N54" s="57"/>
      <c r="O54" s="57"/>
      <c r="P54" s="115"/>
      <c r="Q54" s="135"/>
      <c r="R54" s="147" t="str">
        <f t="shared" si="17"/>
        <v/>
      </c>
      <c r="S54" s="147" t="str">
        <f t="shared" si="18"/>
        <v/>
      </c>
    </row>
    <row r="55" spans="1:20" x14ac:dyDescent="0.3">
      <c r="A55" s="73"/>
      <c r="B55" s="39"/>
      <c r="C55" s="39"/>
      <c r="D55" s="39"/>
      <c r="E55" s="41" t="s">
        <v>76</v>
      </c>
      <c r="F55" s="41" t="s">
        <v>78</v>
      </c>
      <c r="G55" s="44">
        <v>1</v>
      </c>
      <c r="H55" s="44">
        <v>3</v>
      </c>
      <c r="I55" s="51">
        <f t="shared" si="15"/>
        <v>0.33333333333333331</v>
      </c>
      <c r="J55" s="103">
        <v>0.91</v>
      </c>
      <c r="K55" s="104">
        <v>3</v>
      </c>
      <c r="L55" s="51">
        <f t="shared" si="19"/>
        <v>0.30333333333333334</v>
      </c>
      <c r="M55" s="169"/>
      <c r="N55" s="57"/>
      <c r="O55" s="57"/>
      <c r="P55" s="115"/>
      <c r="Q55" s="135"/>
      <c r="R55" s="147">
        <f t="shared" si="17"/>
        <v>0.30333333333333334</v>
      </c>
      <c r="S55" s="147">
        <f t="shared" si="18"/>
        <v>0.33333333333333331</v>
      </c>
    </row>
    <row r="56" spans="1:20" x14ac:dyDescent="0.3">
      <c r="A56" s="73"/>
      <c r="B56" s="39"/>
      <c r="C56" s="39"/>
      <c r="D56" s="39"/>
      <c r="E56" s="41" t="s">
        <v>82</v>
      </c>
      <c r="F56" s="42" t="s">
        <v>83</v>
      </c>
      <c r="G56" s="44"/>
      <c r="H56" s="44">
        <v>2</v>
      </c>
      <c r="I56" s="51">
        <f t="shared" si="15"/>
        <v>0</v>
      </c>
      <c r="J56" s="59"/>
      <c r="K56" s="104">
        <v>2</v>
      </c>
      <c r="L56" s="51">
        <f t="shared" si="19"/>
        <v>0</v>
      </c>
      <c r="M56" s="169"/>
      <c r="N56" s="57"/>
      <c r="O56" s="57"/>
      <c r="P56" s="115"/>
      <c r="Q56" s="135"/>
      <c r="R56" s="149">
        <f t="shared" si="17"/>
        <v>0</v>
      </c>
      <c r="S56" s="149">
        <f t="shared" si="18"/>
        <v>0</v>
      </c>
    </row>
    <row r="57" spans="1:20" x14ac:dyDescent="0.3">
      <c r="A57" s="74"/>
      <c r="B57" s="39"/>
      <c r="C57" s="39"/>
      <c r="D57" s="39"/>
      <c r="E57" s="41" t="s">
        <v>75</v>
      </c>
      <c r="F57" s="41" t="s">
        <v>77</v>
      </c>
      <c r="G57" s="42"/>
      <c r="H57" s="42">
        <v>6</v>
      </c>
      <c r="I57" s="51">
        <f t="shared" si="15"/>
        <v>0</v>
      </c>
      <c r="J57" s="59"/>
      <c r="K57" s="104">
        <v>5</v>
      </c>
      <c r="L57" s="51">
        <f t="shared" si="19"/>
        <v>0</v>
      </c>
      <c r="M57" s="169"/>
      <c r="N57" s="57"/>
      <c r="O57" s="57"/>
      <c r="P57" s="115"/>
      <c r="Q57" s="135"/>
      <c r="R57" s="149">
        <f t="shared" si="17"/>
        <v>0</v>
      </c>
      <c r="S57" s="149">
        <f t="shared" si="18"/>
        <v>0</v>
      </c>
    </row>
    <row r="58" spans="1:20" x14ac:dyDescent="0.3">
      <c r="A58" s="74"/>
      <c r="B58" s="39"/>
      <c r="C58" s="39"/>
      <c r="D58" s="39"/>
      <c r="E58" s="45" t="s">
        <v>84</v>
      </c>
      <c r="F58" s="41" t="s">
        <v>85</v>
      </c>
      <c r="G58" s="42"/>
      <c r="H58" s="42">
        <v>2</v>
      </c>
      <c r="I58" s="51">
        <f t="shared" si="15"/>
        <v>0</v>
      </c>
      <c r="J58" s="59"/>
      <c r="K58" s="104">
        <v>2</v>
      </c>
      <c r="L58" s="51">
        <f t="shared" si="19"/>
        <v>0</v>
      </c>
      <c r="M58" s="169"/>
      <c r="N58" s="57"/>
      <c r="O58" s="57"/>
      <c r="P58" s="115"/>
      <c r="Q58" s="135"/>
      <c r="R58" s="147">
        <f t="shared" si="17"/>
        <v>0</v>
      </c>
      <c r="S58" s="147">
        <f t="shared" si="18"/>
        <v>0</v>
      </c>
    </row>
    <row r="59" spans="1:20" ht="15" thickBot="1" x14ac:dyDescent="0.35">
      <c r="A59" s="75"/>
      <c r="B59" s="43"/>
      <c r="C59" s="43"/>
      <c r="D59" s="43"/>
      <c r="E59" s="401"/>
      <c r="F59" s="401"/>
      <c r="G59" s="90">
        <v>1</v>
      </c>
      <c r="H59" s="90">
        <v>15</v>
      </c>
      <c r="I59" s="52">
        <f t="shared" si="15"/>
        <v>6.6666666666666666E-2</v>
      </c>
      <c r="J59" s="76">
        <f>SUM(J53:J58)</f>
        <v>0.91</v>
      </c>
      <c r="K59" s="105">
        <f>SUM(K53:K58)</f>
        <v>12</v>
      </c>
      <c r="L59" s="52">
        <f t="shared" si="19"/>
        <v>7.5833333333333336E-2</v>
      </c>
      <c r="M59" s="170"/>
      <c r="N59" s="77"/>
      <c r="O59" s="77"/>
      <c r="P59" s="52"/>
      <c r="Q59" s="135"/>
      <c r="R59" s="186">
        <f t="shared" si="17"/>
        <v>7.5833333333333336E-2</v>
      </c>
      <c r="S59" s="188">
        <f t="shared" si="18"/>
        <v>8.3333333333333329E-2</v>
      </c>
    </row>
    <row r="60" spans="1:20" x14ac:dyDescent="0.3">
      <c r="A60" s="135"/>
      <c r="B60" s="135"/>
      <c r="C60" s="135"/>
      <c r="D60" s="135"/>
      <c r="E60" s="135"/>
      <c r="F60" s="135"/>
      <c r="G60" s="135"/>
      <c r="H60" s="135"/>
      <c r="I60" s="135"/>
      <c r="J60" s="150"/>
      <c r="K60" s="150"/>
      <c r="L60" s="135"/>
      <c r="M60" s="135"/>
      <c r="N60" s="135"/>
      <c r="O60" s="135"/>
      <c r="P60" s="135"/>
      <c r="Q60" s="135"/>
      <c r="R60" s="147"/>
    </row>
    <row r="61" spans="1:20" x14ac:dyDescent="0.3">
      <c r="A61" s="135" t="s">
        <v>124</v>
      </c>
      <c r="B61" s="135"/>
      <c r="C61" s="135"/>
      <c r="D61" s="135"/>
      <c r="E61" s="135"/>
      <c r="F61" s="145" t="s">
        <v>98</v>
      </c>
      <c r="G61" s="135"/>
      <c r="H61" s="135"/>
      <c r="I61" s="135"/>
      <c r="J61" s="150"/>
      <c r="K61" s="150"/>
      <c r="L61" s="145" t="s">
        <v>105</v>
      </c>
      <c r="M61" s="145"/>
      <c r="N61" s="135"/>
      <c r="O61" s="135"/>
      <c r="P61" s="135"/>
      <c r="Q61" s="135"/>
      <c r="R61" s="147"/>
    </row>
    <row r="62" spans="1:20" x14ac:dyDescent="0.3">
      <c r="A62" s="135"/>
      <c r="B62" s="135"/>
      <c r="C62" s="135"/>
      <c r="D62" s="135"/>
      <c r="E62" s="135"/>
      <c r="F62" s="145" t="s">
        <v>99</v>
      </c>
      <c r="G62" s="135"/>
      <c r="H62" s="135"/>
      <c r="I62" s="135"/>
      <c r="J62" s="150"/>
      <c r="K62" s="150"/>
      <c r="L62" s="145" t="s">
        <v>106</v>
      </c>
      <c r="M62" s="145"/>
      <c r="N62" s="135"/>
      <c r="O62" s="135"/>
      <c r="P62" s="135"/>
      <c r="Q62" s="135"/>
      <c r="R62" s="147"/>
    </row>
    <row r="63" spans="1:20" ht="15" thickBot="1" x14ac:dyDescent="0.35">
      <c r="A63" s="135"/>
      <c r="B63" s="135"/>
      <c r="C63" s="135"/>
      <c r="D63" s="135"/>
      <c r="E63" s="135"/>
      <c r="F63" s="145"/>
      <c r="G63" s="135"/>
      <c r="H63" s="135"/>
      <c r="I63" s="135"/>
      <c r="J63" s="150"/>
      <c r="K63" s="150"/>
      <c r="L63" s="145"/>
      <c r="M63" s="145"/>
      <c r="N63" s="135"/>
      <c r="O63" s="135"/>
      <c r="P63" s="135"/>
      <c r="Q63" s="135"/>
      <c r="R63" s="147"/>
    </row>
    <row r="64" spans="1:20" ht="31.5" customHeight="1" thickBot="1" x14ac:dyDescent="0.35">
      <c r="A64" s="135"/>
      <c r="B64" s="135"/>
      <c r="C64" s="135"/>
      <c r="D64" s="135"/>
      <c r="E64" s="135"/>
      <c r="F64" s="135"/>
      <c r="G64" s="135"/>
      <c r="H64" s="135"/>
      <c r="I64" s="231" t="s">
        <v>158</v>
      </c>
      <c r="J64" s="150"/>
      <c r="K64" s="150"/>
      <c r="L64" s="231" t="s">
        <v>109</v>
      </c>
      <c r="M64" s="135"/>
      <c r="N64" s="135"/>
      <c r="O64" s="135"/>
      <c r="P64" s="231" t="s">
        <v>109</v>
      </c>
      <c r="Q64" s="408" t="s">
        <v>133</v>
      </c>
      <c r="R64" s="409"/>
      <c r="S64" s="408" t="s">
        <v>134</v>
      </c>
      <c r="T64" s="409"/>
    </row>
    <row r="65" spans="1:20" ht="15" thickBot="1" x14ac:dyDescent="0.35">
      <c r="A65" s="146"/>
      <c r="B65" s="135"/>
      <c r="C65" s="135"/>
      <c r="D65" s="135"/>
      <c r="E65" s="135"/>
      <c r="F65" s="146" t="s">
        <v>100</v>
      </c>
      <c r="G65" s="197">
        <f>G12</f>
        <v>31</v>
      </c>
      <c r="H65" s="201">
        <f>H12</f>
        <v>726</v>
      </c>
      <c r="I65" s="47">
        <f t="shared" ref="I65:I69" si="20">IF(H65=0,0,G65/H65)</f>
        <v>4.2699724517906337E-2</v>
      </c>
      <c r="J65" s="203">
        <f>J12</f>
        <v>23.672999999999998</v>
      </c>
      <c r="K65" s="201">
        <f>K12</f>
        <v>496</v>
      </c>
      <c r="L65" s="47">
        <f t="shared" ref="L65:L69" si="21">IF(K65=0,0,J65/K65)</f>
        <v>4.772782258064516E-2</v>
      </c>
      <c r="M65" s="206">
        <f>M12</f>
        <v>2</v>
      </c>
      <c r="N65" s="198">
        <f>N12</f>
        <v>1.6789999999999998</v>
      </c>
      <c r="O65" s="201">
        <f>O12</f>
        <v>0</v>
      </c>
      <c r="P65" s="47">
        <f t="shared" ref="P65:P69" si="22">IF(O65=0,0,N65/O65)</f>
        <v>0</v>
      </c>
      <c r="Q65" s="119" t="s">
        <v>100</v>
      </c>
      <c r="R65" s="120">
        <f t="shared" ref="R65:R69" si="23">IF((K65+O65)&gt;0,(J65+N65)/(K65+O65),"")</f>
        <v>5.1112903225806444E-2</v>
      </c>
      <c r="S65" s="189">
        <f t="shared" ref="S65:S69" si="24">IF((K65+O65)&gt;0,(G65+M65)/(K65+O65),"")</f>
        <v>6.6532258064516125E-2</v>
      </c>
      <c r="T65" s="190"/>
    </row>
    <row r="66" spans="1:20" ht="15" thickBot="1" x14ac:dyDescent="0.35">
      <c r="A66" s="146"/>
      <c r="B66" s="135"/>
      <c r="C66" s="135"/>
      <c r="D66" s="135"/>
      <c r="E66" s="135"/>
      <c r="F66" s="146" t="s">
        <v>101</v>
      </c>
      <c r="G66" s="197">
        <f>G21</f>
        <v>7</v>
      </c>
      <c r="H66" s="201">
        <f>H21</f>
        <v>383</v>
      </c>
      <c r="I66" s="47">
        <f t="shared" si="20"/>
        <v>1.8276762402088774E-2</v>
      </c>
      <c r="J66" s="203">
        <f>J21</f>
        <v>5.0690000000000008</v>
      </c>
      <c r="K66" s="201">
        <f>K21</f>
        <v>349</v>
      </c>
      <c r="L66" s="47">
        <f t="shared" si="21"/>
        <v>1.4524355300859602E-2</v>
      </c>
      <c r="M66" s="206">
        <f>M21</f>
        <v>2</v>
      </c>
      <c r="N66" s="198">
        <f>N21</f>
        <v>1.8460000000000001</v>
      </c>
      <c r="O66" s="201">
        <f>O21</f>
        <v>37</v>
      </c>
      <c r="P66" s="47">
        <f t="shared" si="22"/>
        <v>4.9891891891891894E-2</v>
      </c>
      <c r="Q66" s="121" t="s">
        <v>101</v>
      </c>
      <c r="R66" s="122">
        <f t="shared" si="23"/>
        <v>1.7914507772020728E-2</v>
      </c>
      <c r="S66" s="191">
        <f t="shared" si="24"/>
        <v>2.3316062176165803E-2</v>
      </c>
      <c r="T66" s="192"/>
    </row>
    <row r="67" spans="1:20" ht="15" thickBot="1" x14ac:dyDescent="0.35">
      <c r="A67" s="146"/>
      <c r="B67" s="135"/>
      <c r="C67" s="135"/>
      <c r="D67" s="135"/>
      <c r="E67" s="135"/>
      <c r="F67" s="146" t="s">
        <v>102</v>
      </c>
      <c r="G67" s="197">
        <f>G50</f>
        <v>29</v>
      </c>
      <c r="H67" s="201">
        <f>H50</f>
        <v>455</v>
      </c>
      <c r="I67" s="47">
        <f t="shared" si="20"/>
        <v>6.3736263736263732E-2</v>
      </c>
      <c r="J67" s="203">
        <f>J50</f>
        <v>28.263000000000005</v>
      </c>
      <c r="K67" s="201">
        <f>K50</f>
        <v>326</v>
      </c>
      <c r="L67" s="47">
        <f t="shared" si="21"/>
        <v>8.6696319018404924E-2</v>
      </c>
      <c r="M67" s="206">
        <f>M50</f>
        <v>7</v>
      </c>
      <c r="N67" s="198">
        <f>N50</f>
        <v>6.3089999999999993</v>
      </c>
      <c r="O67" s="201">
        <f>O50</f>
        <v>46</v>
      </c>
      <c r="P67" s="47">
        <f t="shared" si="22"/>
        <v>0.13715217391304346</v>
      </c>
      <c r="Q67" s="121" t="s">
        <v>102</v>
      </c>
      <c r="R67" s="122">
        <f t="shared" si="23"/>
        <v>9.2935483870967756E-2</v>
      </c>
      <c r="S67" s="191">
        <f t="shared" si="24"/>
        <v>9.6774193548387094E-2</v>
      </c>
      <c r="T67" s="192"/>
    </row>
    <row r="68" spans="1:20" ht="15" thickBot="1" x14ac:dyDescent="0.35">
      <c r="A68" s="146"/>
      <c r="B68" s="135"/>
      <c r="C68" s="135"/>
      <c r="D68" s="135"/>
      <c r="E68" s="135"/>
      <c r="F68" s="146" t="s">
        <v>103</v>
      </c>
      <c r="G68" s="199">
        <f>G59</f>
        <v>1</v>
      </c>
      <c r="H68" s="202">
        <f>H59</f>
        <v>15</v>
      </c>
      <c r="I68" s="205">
        <f t="shared" si="20"/>
        <v>6.6666666666666666E-2</v>
      </c>
      <c r="J68" s="204">
        <f>J59</f>
        <v>0.91</v>
      </c>
      <c r="K68" s="202">
        <f>K59</f>
        <v>12</v>
      </c>
      <c r="L68" s="205">
        <f t="shared" si="21"/>
        <v>7.5833333333333336E-2</v>
      </c>
      <c r="M68" s="207">
        <f>M59</f>
        <v>0</v>
      </c>
      <c r="N68" s="200">
        <f>N59</f>
        <v>0</v>
      </c>
      <c r="O68" s="202">
        <f>O59</f>
        <v>0</v>
      </c>
      <c r="P68" s="205">
        <f t="shared" si="22"/>
        <v>0</v>
      </c>
      <c r="Q68" s="121" t="s">
        <v>103</v>
      </c>
      <c r="R68" s="122">
        <f t="shared" si="23"/>
        <v>7.5833333333333336E-2</v>
      </c>
      <c r="S68" s="191">
        <f t="shared" si="24"/>
        <v>8.3333333333333329E-2</v>
      </c>
      <c r="T68" s="192"/>
    </row>
    <row r="69" spans="1:20" ht="15" thickBot="1" x14ac:dyDescent="0.35">
      <c r="A69" s="146"/>
      <c r="B69" s="135"/>
      <c r="C69" s="135"/>
      <c r="D69" s="135"/>
      <c r="E69" s="135"/>
      <c r="F69" s="146" t="s">
        <v>104</v>
      </c>
      <c r="G69" s="151">
        <f>SUM(G65:G68)</f>
        <v>68</v>
      </c>
      <c r="H69" s="151">
        <f>SUM(H65:H68)</f>
        <v>1579</v>
      </c>
      <c r="I69" s="47">
        <f t="shared" si="20"/>
        <v>4.3065231158961367E-2</v>
      </c>
      <c r="J69" s="182">
        <f>SUM(J65:J68)</f>
        <v>57.914999999999999</v>
      </c>
      <c r="K69" s="151">
        <f>SUM(K65:K68)</f>
        <v>1183</v>
      </c>
      <c r="L69" s="47">
        <f t="shared" si="21"/>
        <v>4.8956043956043957E-2</v>
      </c>
      <c r="M69" s="208">
        <f>SUM(M65:M68)</f>
        <v>11</v>
      </c>
      <c r="N69" s="182">
        <f>SUM(N65:N68)</f>
        <v>9.8339999999999996</v>
      </c>
      <c r="O69" s="151">
        <f>SUM(O65:O68)</f>
        <v>83</v>
      </c>
      <c r="P69" s="47">
        <f t="shared" si="22"/>
        <v>0.11848192771084337</v>
      </c>
      <c r="Q69" s="123" t="s">
        <v>104</v>
      </c>
      <c r="R69" s="124">
        <f t="shared" si="23"/>
        <v>5.351421800947867E-2</v>
      </c>
      <c r="S69" s="193">
        <f t="shared" si="24"/>
        <v>6.2401263823064768E-2</v>
      </c>
      <c r="T69" s="194"/>
    </row>
  </sheetData>
  <mergeCells count="6">
    <mergeCell ref="S64:T64"/>
    <mergeCell ref="E59:F59"/>
    <mergeCell ref="G1:I1"/>
    <mergeCell ref="M1:P1"/>
    <mergeCell ref="J1:L1"/>
    <mergeCell ref="Q64:R6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2"/>
  <sheetViews>
    <sheetView topLeftCell="A25" workbookViewId="0">
      <selection activeCell="N72" sqref="N72"/>
    </sheetView>
  </sheetViews>
  <sheetFormatPr defaultRowHeight="14.4" x14ac:dyDescent="0.3"/>
  <cols>
    <col min="2" max="2" width="3.44140625" customWidth="1"/>
    <col min="3" max="3" width="5.33203125" customWidth="1"/>
    <col min="4" max="4" width="3.109375" customWidth="1"/>
    <col min="5" max="5" width="13.88671875" customWidth="1"/>
    <col min="6" max="6" width="41.33203125" customWidth="1"/>
    <col min="7" max="7" width="14.6640625" customWidth="1"/>
    <col min="8" max="8" width="15.44140625" customWidth="1"/>
    <col min="9" max="9" width="14.44140625" customWidth="1"/>
    <col min="10" max="10" width="15.33203125" customWidth="1"/>
    <col min="11" max="11" width="16.109375" customWidth="1"/>
    <col min="12" max="12" width="14.88671875" customWidth="1"/>
    <col min="13" max="13" width="15.44140625" customWidth="1"/>
    <col min="14" max="14" width="17.109375" customWidth="1"/>
    <col min="15" max="15" width="15" customWidth="1"/>
    <col min="16" max="16" width="14" customWidth="1"/>
    <col min="18" max="18" width="16.5546875" customWidth="1"/>
    <col min="19" max="19" width="16.88671875" customWidth="1"/>
  </cols>
  <sheetData>
    <row r="1" spans="1:19" ht="15" thickBot="1" x14ac:dyDescent="0.35">
      <c r="A1" s="132" t="s">
        <v>162</v>
      </c>
      <c r="B1" s="133"/>
      <c r="C1" s="133"/>
      <c r="D1" s="133"/>
      <c r="E1" s="133"/>
      <c r="F1" s="134"/>
      <c r="G1" s="402" t="s">
        <v>128</v>
      </c>
      <c r="H1" s="403"/>
      <c r="I1" s="404"/>
      <c r="J1" s="405" t="s">
        <v>129</v>
      </c>
      <c r="K1" s="406"/>
      <c r="L1" s="407"/>
      <c r="M1" s="402" t="s">
        <v>130</v>
      </c>
      <c r="N1" s="403"/>
      <c r="O1" s="403"/>
      <c r="P1" s="404"/>
      <c r="Q1" s="135"/>
      <c r="R1" s="147"/>
      <c r="S1" s="195"/>
    </row>
    <row r="2" spans="1:19" ht="153" customHeight="1" thickBot="1" x14ac:dyDescent="0.35">
      <c r="A2" s="64"/>
      <c r="B2" s="1"/>
      <c r="C2" s="1"/>
      <c r="D2" s="1"/>
      <c r="E2" s="1" t="s">
        <v>123</v>
      </c>
      <c r="F2" s="2" t="s">
        <v>0</v>
      </c>
      <c r="G2" s="33" t="s">
        <v>164</v>
      </c>
      <c r="H2" s="33" t="s">
        <v>139</v>
      </c>
      <c r="I2" s="34" t="s">
        <v>112</v>
      </c>
      <c r="J2" s="58" t="s">
        <v>140</v>
      </c>
      <c r="K2" s="58" t="s">
        <v>141</v>
      </c>
      <c r="L2" s="34" t="s">
        <v>109</v>
      </c>
      <c r="M2" s="58" t="s">
        <v>143</v>
      </c>
      <c r="N2" s="58" t="s">
        <v>144</v>
      </c>
      <c r="O2" s="58" t="s">
        <v>145</v>
      </c>
      <c r="P2" s="34" t="s">
        <v>109</v>
      </c>
      <c r="Q2" s="135"/>
      <c r="R2" s="148" t="s">
        <v>146</v>
      </c>
      <c r="S2" s="148" t="s">
        <v>147</v>
      </c>
    </row>
    <row r="3" spans="1:19" x14ac:dyDescent="0.3">
      <c r="A3" s="65" t="s">
        <v>32</v>
      </c>
      <c r="B3" s="35"/>
      <c r="C3" s="35"/>
      <c r="D3" s="35"/>
      <c r="E3" s="36"/>
      <c r="F3" s="23"/>
      <c r="G3" s="24">
        <v>36</v>
      </c>
      <c r="H3" s="24">
        <v>765</v>
      </c>
      <c r="I3" s="48">
        <f t="shared" ref="I3:I62" si="0">IF(H3=0,0,G3/H3)</f>
        <v>4.7058823529411764E-2</v>
      </c>
      <c r="J3" s="78">
        <v>29.84</v>
      </c>
      <c r="K3" s="24">
        <v>536</v>
      </c>
      <c r="L3" s="48">
        <f t="shared" ref="L3:L12" si="1">IF(K3=0,0,J3/K3)</f>
        <v>5.5671641791044779E-2</v>
      </c>
      <c r="M3" s="177"/>
      <c r="N3" s="91"/>
      <c r="O3" s="152">
        <v>1</v>
      </c>
      <c r="P3" s="48">
        <f t="shared" ref="P3:P12" si="2">IF(O3=0,0,N3/O3)</f>
        <v>0</v>
      </c>
      <c r="Q3" s="135"/>
      <c r="R3" s="186">
        <f>IF((K3+O3)&gt;0,(J3+N3)/(K3+O3),"")</f>
        <v>5.5567970204841714E-2</v>
      </c>
      <c r="S3" s="188">
        <f>IF((K3+O3)&gt;0,(G3+M3)/(K3+O3),"")</f>
        <v>6.7039106145251395E-2</v>
      </c>
    </row>
    <row r="4" spans="1:19" x14ac:dyDescent="0.3">
      <c r="A4" s="66"/>
      <c r="B4" s="6"/>
      <c r="C4" s="6"/>
      <c r="D4" s="6"/>
      <c r="E4" s="7" t="s">
        <v>2</v>
      </c>
      <c r="F4" s="7" t="s">
        <v>3</v>
      </c>
      <c r="G4" s="8">
        <v>4</v>
      </c>
      <c r="H4" s="8">
        <v>90</v>
      </c>
      <c r="I4" s="48">
        <f t="shared" si="0"/>
        <v>4.4444444444444446E-2</v>
      </c>
      <c r="J4" s="84">
        <v>3.3940000000000001</v>
      </c>
      <c r="K4" s="8">
        <v>27</v>
      </c>
      <c r="L4" s="48">
        <f t="shared" si="1"/>
        <v>0.12570370370370371</v>
      </c>
      <c r="M4" s="173"/>
      <c r="N4" s="84"/>
      <c r="O4" s="108"/>
      <c r="P4" s="48">
        <f t="shared" si="2"/>
        <v>0</v>
      </c>
      <c r="Q4" s="135"/>
      <c r="R4" s="149">
        <f>IF((K4+O4)&gt;0,(J4+N4)/(K4+O4),"")</f>
        <v>0.12570370370370371</v>
      </c>
      <c r="S4" s="149">
        <f>IF((K4+O4)&gt;0,(G4+M4)/(K4+O4),"")</f>
        <v>0.14814814814814814</v>
      </c>
    </row>
    <row r="5" spans="1:19" x14ac:dyDescent="0.3">
      <c r="A5" s="66"/>
      <c r="B5" s="6"/>
      <c r="C5" s="6"/>
      <c r="D5" s="6"/>
      <c r="E5" s="7" t="s">
        <v>4</v>
      </c>
      <c r="F5" s="7" t="s">
        <v>3</v>
      </c>
      <c r="G5" s="8">
        <v>4</v>
      </c>
      <c r="H5" s="8">
        <v>59</v>
      </c>
      <c r="I5" s="48">
        <f t="shared" si="0"/>
        <v>6.7796610169491525E-2</v>
      </c>
      <c r="J5" s="84">
        <v>3.8519999999999999</v>
      </c>
      <c r="K5" s="8">
        <v>58</v>
      </c>
      <c r="L5" s="48">
        <f t="shared" si="1"/>
        <v>6.6413793103448276E-2</v>
      </c>
      <c r="M5" s="173"/>
      <c r="N5" s="84"/>
      <c r="O5" s="108"/>
      <c r="P5" s="48">
        <f t="shared" si="2"/>
        <v>0</v>
      </c>
      <c r="Q5" s="135"/>
      <c r="R5" s="147">
        <f t="shared" ref="R5:R12" si="3">IF((K5+O5)&gt;0,(J5+N5)/(K5+O5),"")</f>
        <v>6.6413793103448276E-2</v>
      </c>
      <c r="S5" s="147">
        <f t="shared" ref="S5:S12" si="4">IF((K5+O5)&gt;0,(G5+M5)/(K5+O5),"")</f>
        <v>6.8965517241379309E-2</v>
      </c>
    </row>
    <row r="6" spans="1:19" x14ac:dyDescent="0.3">
      <c r="A6" s="66"/>
      <c r="B6" s="6"/>
      <c r="C6" s="6"/>
      <c r="D6" s="6"/>
      <c r="E6" s="7" t="s">
        <v>5</v>
      </c>
      <c r="F6" s="7" t="s">
        <v>6</v>
      </c>
      <c r="G6" s="8">
        <v>8</v>
      </c>
      <c r="H6" s="8">
        <v>210</v>
      </c>
      <c r="I6" s="48">
        <f t="shared" si="0"/>
        <v>3.8095238095238099E-2</v>
      </c>
      <c r="J6" s="84">
        <v>6.5590000000000002</v>
      </c>
      <c r="K6" s="8">
        <v>79</v>
      </c>
      <c r="L6" s="48">
        <f t="shared" si="1"/>
        <v>8.3025316455696205E-2</v>
      </c>
      <c r="M6" s="184"/>
      <c r="N6" s="162"/>
      <c r="O6" s="108"/>
      <c r="P6" s="48">
        <f t="shared" si="2"/>
        <v>0</v>
      </c>
      <c r="Q6" s="135"/>
      <c r="R6" s="149">
        <f t="shared" si="3"/>
        <v>8.3025316455696205E-2</v>
      </c>
      <c r="S6" s="149">
        <f t="shared" si="4"/>
        <v>0.10126582278481013</v>
      </c>
    </row>
    <row r="7" spans="1:19" x14ac:dyDescent="0.3">
      <c r="A7" s="66"/>
      <c r="B7" s="6"/>
      <c r="C7" s="6"/>
      <c r="D7" s="6"/>
      <c r="E7" s="7" t="s">
        <v>7</v>
      </c>
      <c r="F7" s="7" t="s">
        <v>6</v>
      </c>
      <c r="G7" s="8">
        <v>16</v>
      </c>
      <c r="H7" s="8">
        <v>328</v>
      </c>
      <c r="I7" s="48">
        <f t="shared" si="0"/>
        <v>4.878048780487805E-2</v>
      </c>
      <c r="J7" s="84">
        <v>13.385</v>
      </c>
      <c r="K7" s="8">
        <v>321</v>
      </c>
      <c r="L7" s="48">
        <f t="shared" si="1"/>
        <v>4.1697819314641747E-2</v>
      </c>
      <c r="M7" s="184"/>
      <c r="N7" s="162"/>
      <c r="O7" s="108"/>
      <c r="P7" s="48">
        <f t="shared" si="2"/>
        <v>0</v>
      </c>
      <c r="Q7" s="135"/>
      <c r="R7" s="147">
        <f t="shared" si="3"/>
        <v>4.1697819314641747E-2</v>
      </c>
      <c r="S7" s="147">
        <f t="shared" si="4"/>
        <v>4.9844236760124609E-2</v>
      </c>
    </row>
    <row r="8" spans="1:19" x14ac:dyDescent="0.3">
      <c r="A8" s="66"/>
      <c r="B8" s="6"/>
      <c r="C8" s="6"/>
      <c r="D8" s="6"/>
      <c r="E8" s="7" t="s">
        <v>33</v>
      </c>
      <c r="F8" s="7" t="s">
        <v>6</v>
      </c>
      <c r="G8" s="8"/>
      <c r="H8" s="8">
        <v>8</v>
      </c>
      <c r="I8" s="48">
        <f t="shared" si="0"/>
        <v>0</v>
      </c>
      <c r="J8" s="84"/>
      <c r="K8" s="8">
        <v>8</v>
      </c>
      <c r="L8" s="48">
        <f t="shared" si="1"/>
        <v>0</v>
      </c>
      <c r="M8" s="173"/>
      <c r="N8" s="84"/>
      <c r="O8" s="108">
        <v>1</v>
      </c>
      <c r="P8" s="48">
        <f t="shared" si="2"/>
        <v>0</v>
      </c>
      <c r="Q8" s="135"/>
      <c r="R8" s="147">
        <f t="shared" si="3"/>
        <v>0</v>
      </c>
      <c r="S8" s="147">
        <f t="shared" si="4"/>
        <v>0</v>
      </c>
    </row>
    <row r="9" spans="1:19" x14ac:dyDescent="0.3">
      <c r="A9" s="66"/>
      <c r="B9" s="6"/>
      <c r="C9" s="6"/>
      <c r="D9" s="6"/>
      <c r="E9" s="7" t="s">
        <v>9</v>
      </c>
      <c r="F9" s="7" t="s">
        <v>93</v>
      </c>
      <c r="G9" s="8">
        <v>3</v>
      </c>
      <c r="H9" s="8">
        <v>49</v>
      </c>
      <c r="I9" s="48">
        <f t="shared" si="0"/>
        <v>6.1224489795918366E-2</v>
      </c>
      <c r="J9" s="84">
        <v>2.0640000000000001</v>
      </c>
      <c r="K9" s="8">
        <v>32</v>
      </c>
      <c r="L9" s="48">
        <f t="shared" si="1"/>
        <v>6.4500000000000002E-2</v>
      </c>
      <c r="M9" s="173"/>
      <c r="N9" s="84"/>
      <c r="O9" s="108"/>
      <c r="P9" s="48">
        <f t="shared" si="2"/>
        <v>0</v>
      </c>
      <c r="Q9" s="135"/>
      <c r="R9" s="149">
        <f t="shared" si="3"/>
        <v>6.4500000000000002E-2</v>
      </c>
      <c r="S9" s="149">
        <f t="shared" si="4"/>
        <v>9.375E-2</v>
      </c>
    </row>
    <row r="10" spans="1:19" x14ac:dyDescent="0.3">
      <c r="A10" s="66"/>
      <c r="B10" s="6"/>
      <c r="C10" s="6"/>
      <c r="D10" s="6"/>
      <c r="E10" s="8" t="s">
        <v>87</v>
      </c>
      <c r="F10" s="8" t="s">
        <v>8</v>
      </c>
      <c r="G10" s="8">
        <v>1</v>
      </c>
      <c r="H10" s="8">
        <v>14</v>
      </c>
      <c r="I10" s="48">
        <f t="shared" si="0"/>
        <v>7.1428571428571425E-2</v>
      </c>
      <c r="J10" s="84">
        <v>0.58699999999999997</v>
      </c>
      <c r="K10" s="8">
        <v>6</v>
      </c>
      <c r="L10" s="48">
        <f t="shared" si="1"/>
        <v>9.7833333333333328E-2</v>
      </c>
      <c r="M10" s="173"/>
      <c r="N10" s="84"/>
      <c r="O10" s="108"/>
      <c r="P10" s="48">
        <f t="shared" si="2"/>
        <v>0</v>
      </c>
      <c r="Q10" s="135"/>
      <c r="R10" s="149">
        <f t="shared" si="3"/>
        <v>9.7833333333333328E-2</v>
      </c>
      <c r="S10" s="149">
        <f t="shared" si="4"/>
        <v>0.16666666666666666</v>
      </c>
    </row>
    <row r="11" spans="1:19" x14ac:dyDescent="0.3">
      <c r="A11" s="66"/>
      <c r="B11" s="6"/>
      <c r="C11" s="6"/>
      <c r="D11" s="6"/>
      <c r="E11" s="8" t="s">
        <v>88</v>
      </c>
      <c r="F11" s="8" t="s">
        <v>8</v>
      </c>
      <c r="G11" s="8"/>
      <c r="H11" s="8">
        <v>7</v>
      </c>
      <c r="I11" s="48">
        <f t="shared" si="0"/>
        <v>0</v>
      </c>
      <c r="J11" s="84"/>
      <c r="K11" s="8">
        <v>5</v>
      </c>
      <c r="L11" s="48">
        <f t="shared" si="1"/>
        <v>0</v>
      </c>
      <c r="M11" s="173"/>
      <c r="N11" s="84"/>
      <c r="O11" s="108"/>
      <c r="P11" s="48">
        <f t="shared" si="2"/>
        <v>0</v>
      </c>
      <c r="Q11" s="135"/>
      <c r="R11" s="147">
        <f t="shared" si="3"/>
        <v>0</v>
      </c>
      <c r="S11" s="147">
        <f t="shared" si="4"/>
        <v>0</v>
      </c>
    </row>
    <row r="12" spans="1:19" ht="15" thickBot="1" x14ac:dyDescent="0.35">
      <c r="A12" s="67"/>
      <c r="B12" s="9"/>
      <c r="C12" s="9"/>
      <c r="D12" s="9"/>
      <c r="E12" s="9"/>
      <c r="F12" s="10"/>
      <c r="G12" s="61">
        <f>SUM(G4:G11)</f>
        <v>36</v>
      </c>
      <c r="H12" s="61">
        <f>SUM(H4:H11)</f>
        <v>765</v>
      </c>
      <c r="I12" s="48">
        <f t="shared" si="0"/>
        <v>4.7058823529411764E-2</v>
      </c>
      <c r="J12" s="228">
        <f>SUM(J4:J11)</f>
        <v>29.840999999999998</v>
      </c>
      <c r="K12" s="94">
        <f>SUM(K4:K11)</f>
        <v>536</v>
      </c>
      <c r="L12" s="48">
        <f t="shared" si="1"/>
        <v>5.567350746268656E-2</v>
      </c>
      <c r="M12" s="178"/>
      <c r="N12" s="62"/>
      <c r="O12" s="94">
        <f>SUM(O4:O11)</f>
        <v>1</v>
      </c>
      <c r="P12" s="48">
        <f t="shared" si="2"/>
        <v>0</v>
      </c>
      <c r="Q12" s="135"/>
      <c r="R12" s="186">
        <f t="shared" si="3"/>
        <v>5.5569832402234634E-2</v>
      </c>
      <c r="S12" s="188">
        <f t="shared" si="4"/>
        <v>6.7039106145251395E-2</v>
      </c>
    </row>
    <row r="13" spans="1:19" ht="129" customHeight="1" thickBot="1" x14ac:dyDescent="0.35">
      <c r="A13" s="80"/>
      <c r="B13" s="81"/>
      <c r="C13" s="81"/>
      <c r="D13" s="81"/>
      <c r="E13" s="81" t="s">
        <v>123</v>
      </c>
      <c r="F13" s="82" t="s">
        <v>0</v>
      </c>
      <c r="G13" s="33" t="s">
        <v>164</v>
      </c>
      <c r="H13" s="33" t="s">
        <v>139</v>
      </c>
      <c r="I13" s="34" t="s">
        <v>112</v>
      </c>
      <c r="J13" s="58" t="s">
        <v>140</v>
      </c>
      <c r="K13" s="58" t="s">
        <v>141</v>
      </c>
      <c r="L13" s="34" t="s">
        <v>109</v>
      </c>
      <c r="M13" s="58" t="s">
        <v>143</v>
      </c>
      <c r="N13" s="58" t="s">
        <v>144</v>
      </c>
      <c r="O13" s="58" t="s">
        <v>145</v>
      </c>
      <c r="P13" s="34" t="s">
        <v>109</v>
      </c>
      <c r="Q13" s="135"/>
      <c r="R13" s="147"/>
      <c r="S13" s="195"/>
    </row>
    <row r="14" spans="1:19" x14ac:dyDescent="0.3">
      <c r="A14" s="68" t="s">
        <v>34</v>
      </c>
      <c r="B14" s="11"/>
      <c r="C14" s="11"/>
      <c r="D14" s="11"/>
      <c r="E14" s="11"/>
      <c r="F14" s="11"/>
      <c r="G14" s="25">
        <v>4</v>
      </c>
      <c r="H14" s="25">
        <v>298</v>
      </c>
      <c r="I14" s="49">
        <f t="shared" si="0"/>
        <v>1.3422818791946308E-2</v>
      </c>
      <c r="J14" s="95">
        <v>3.08</v>
      </c>
      <c r="K14" s="25">
        <v>271</v>
      </c>
      <c r="L14" s="49">
        <f t="shared" ref="L14:L21" si="5">IF(K14=0,0,J14/K14)</f>
        <v>1.1365313653136531E-2</v>
      </c>
      <c r="M14" s="179">
        <v>3</v>
      </c>
      <c r="N14" s="92">
        <v>2.0499999999999998</v>
      </c>
      <c r="O14" s="111">
        <v>45</v>
      </c>
      <c r="P14" s="49">
        <f t="shared" ref="P14:P21" si="6">IF(O14=0,0,N14/O14)</f>
        <v>4.5555555555555551E-2</v>
      </c>
      <c r="Q14" s="135"/>
      <c r="R14" s="186">
        <f t="shared" ref="R14:R21" si="7">IF((K14+O14)&gt;0,(J14+N14)/(K14+O14),"")</f>
        <v>1.6234177215189872E-2</v>
      </c>
      <c r="S14" s="188">
        <f t="shared" ref="S14:S21" si="8">IF((K14+O14)&gt;0,(G14+M14)/(K14+O14),"")</f>
        <v>2.2151898734177215E-2</v>
      </c>
    </row>
    <row r="15" spans="1:19" x14ac:dyDescent="0.3">
      <c r="A15" s="69"/>
      <c r="B15" s="11"/>
      <c r="C15" s="11"/>
      <c r="D15" s="11"/>
      <c r="E15" s="12" t="s">
        <v>35</v>
      </c>
      <c r="F15" s="12" t="s">
        <v>36</v>
      </c>
      <c r="G15" s="13"/>
      <c r="H15" s="13">
        <v>78</v>
      </c>
      <c r="I15" s="49">
        <f t="shared" si="0"/>
        <v>0</v>
      </c>
      <c r="J15" s="96"/>
      <c r="K15" s="13">
        <v>78</v>
      </c>
      <c r="L15" s="49">
        <f t="shared" si="5"/>
        <v>0</v>
      </c>
      <c r="M15" s="174"/>
      <c r="N15" s="85"/>
      <c r="O15" s="110">
        <v>10</v>
      </c>
      <c r="P15" s="49">
        <f t="shared" si="6"/>
        <v>0</v>
      </c>
      <c r="Q15" s="135"/>
      <c r="R15" s="149">
        <f t="shared" si="7"/>
        <v>0</v>
      </c>
      <c r="S15" s="149">
        <f t="shared" si="8"/>
        <v>0</v>
      </c>
    </row>
    <row r="16" spans="1:19" x14ac:dyDescent="0.3">
      <c r="A16" s="69"/>
      <c r="B16" s="11"/>
      <c r="C16" s="11"/>
      <c r="D16" s="11"/>
      <c r="E16" s="12" t="s">
        <v>11</v>
      </c>
      <c r="F16" s="12" t="s">
        <v>12</v>
      </c>
      <c r="G16" s="13">
        <v>1</v>
      </c>
      <c r="H16" s="13">
        <v>102</v>
      </c>
      <c r="I16" s="49">
        <f t="shared" si="0"/>
        <v>9.8039215686274508E-3</v>
      </c>
      <c r="J16" s="96">
        <v>0.95</v>
      </c>
      <c r="K16" s="13">
        <v>82</v>
      </c>
      <c r="L16" s="49">
        <f t="shared" si="5"/>
        <v>1.1585365853658536E-2</v>
      </c>
      <c r="M16" s="174">
        <v>1</v>
      </c>
      <c r="N16" s="85">
        <v>0.96299999999999997</v>
      </c>
      <c r="O16" s="110">
        <v>3</v>
      </c>
      <c r="P16" s="49">
        <f t="shared" si="6"/>
        <v>0.32100000000000001</v>
      </c>
      <c r="Q16" s="135"/>
      <c r="R16" s="149">
        <f t="shared" si="7"/>
        <v>2.2505882352941174E-2</v>
      </c>
      <c r="S16" s="149">
        <f t="shared" si="8"/>
        <v>2.3529411764705882E-2</v>
      </c>
    </row>
    <row r="17" spans="1:20" x14ac:dyDescent="0.3">
      <c r="A17" s="69"/>
      <c r="B17" s="11"/>
      <c r="C17" s="11"/>
      <c r="D17" s="11"/>
      <c r="E17" s="12" t="s">
        <v>13</v>
      </c>
      <c r="F17" s="12" t="s">
        <v>14</v>
      </c>
      <c r="G17" s="13"/>
      <c r="H17" s="13">
        <v>18</v>
      </c>
      <c r="I17" s="49">
        <f t="shared" si="0"/>
        <v>0</v>
      </c>
      <c r="J17" s="96"/>
      <c r="K17" s="13">
        <v>18</v>
      </c>
      <c r="L17" s="49">
        <f t="shared" si="5"/>
        <v>0</v>
      </c>
      <c r="M17" s="174"/>
      <c r="N17" s="85"/>
      <c r="O17" s="110"/>
      <c r="P17" s="49">
        <f t="shared" si="6"/>
        <v>0</v>
      </c>
      <c r="Q17" s="135"/>
      <c r="R17" s="147">
        <f t="shared" si="7"/>
        <v>0</v>
      </c>
      <c r="S17" s="147">
        <f t="shared" si="8"/>
        <v>0</v>
      </c>
    </row>
    <row r="18" spans="1:20" x14ac:dyDescent="0.3">
      <c r="A18" s="69"/>
      <c r="B18" s="11"/>
      <c r="C18" s="11"/>
      <c r="D18" s="11"/>
      <c r="E18" s="12" t="s">
        <v>15</v>
      </c>
      <c r="F18" s="12" t="s">
        <v>16</v>
      </c>
      <c r="G18" s="13">
        <v>2</v>
      </c>
      <c r="H18" s="13">
        <v>76</v>
      </c>
      <c r="I18" s="49">
        <f t="shared" si="0"/>
        <v>2.6315789473684209E-2</v>
      </c>
      <c r="J18" s="96">
        <v>1.5369999999999999</v>
      </c>
      <c r="K18" s="13">
        <v>76</v>
      </c>
      <c r="L18" s="49">
        <f t="shared" si="5"/>
        <v>2.0223684210526314E-2</v>
      </c>
      <c r="M18" s="174"/>
      <c r="N18" s="85"/>
      <c r="O18" s="110">
        <v>21</v>
      </c>
      <c r="P18" s="49">
        <f t="shared" si="6"/>
        <v>0</v>
      </c>
      <c r="Q18" s="135"/>
      <c r="R18" s="149">
        <f t="shared" si="7"/>
        <v>1.5845360824742267E-2</v>
      </c>
      <c r="S18" s="149">
        <f t="shared" si="8"/>
        <v>2.0618556701030927E-2</v>
      </c>
    </row>
    <row r="19" spans="1:20" x14ac:dyDescent="0.3">
      <c r="A19" s="69"/>
      <c r="B19" s="11"/>
      <c r="C19" s="11"/>
      <c r="D19" s="11"/>
      <c r="E19" s="13" t="s">
        <v>89</v>
      </c>
      <c r="F19" s="13" t="s">
        <v>64</v>
      </c>
      <c r="G19" s="13"/>
      <c r="H19" s="13">
        <v>7</v>
      </c>
      <c r="I19" s="49">
        <f t="shared" si="0"/>
        <v>0</v>
      </c>
      <c r="J19" s="96"/>
      <c r="K19" s="13"/>
      <c r="L19" s="49">
        <f t="shared" si="5"/>
        <v>0</v>
      </c>
      <c r="M19" s="174"/>
      <c r="N19" s="85"/>
      <c r="O19" s="110">
        <v>1</v>
      </c>
      <c r="P19" s="49">
        <f t="shared" si="6"/>
        <v>0</v>
      </c>
      <c r="Q19" s="135"/>
      <c r="R19" s="149">
        <f t="shared" si="7"/>
        <v>0</v>
      </c>
      <c r="S19" s="149">
        <f t="shared" si="8"/>
        <v>0</v>
      </c>
    </row>
    <row r="20" spans="1:20" x14ac:dyDescent="0.3">
      <c r="A20" s="69"/>
      <c r="B20" s="11"/>
      <c r="C20" s="11"/>
      <c r="D20" s="11"/>
      <c r="E20" s="13" t="s">
        <v>90</v>
      </c>
      <c r="F20" s="13" t="s">
        <v>64</v>
      </c>
      <c r="G20" s="13">
        <v>1</v>
      </c>
      <c r="H20" s="13">
        <v>17</v>
      </c>
      <c r="I20" s="49">
        <f t="shared" si="0"/>
        <v>5.8823529411764705E-2</v>
      </c>
      <c r="J20" s="96">
        <v>0.58699999999999997</v>
      </c>
      <c r="K20" s="13">
        <v>17</v>
      </c>
      <c r="L20" s="49">
        <f t="shared" si="5"/>
        <v>3.4529411764705878E-2</v>
      </c>
      <c r="M20" s="174">
        <v>2</v>
      </c>
      <c r="N20" s="85">
        <v>1.087</v>
      </c>
      <c r="O20" s="110">
        <v>10</v>
      </c>
      <c r="P20" s="49">
        <f t="shared" si="6"/>
        <v>0.10869999999999999</v>
      </c>
      <c r="Q20" s="135"/>
      <c r="R20" s="147">
        <f t="shared" si="7"/>
        <v>6.2E-2</v>
      </c>
      <c r="S20" s="147">
        <f t="shared" si="8"/>
        <v>0.1111111111111111</v>
      </c>
    </row>
    <row r="21" spans="1:20" ht="15" thickBot="1" x14ac:dyDescent="0.35">
      <c r="A21" s="70"/>
      <c r="B21" s="14"/>
      <c r="C21" s="14"/>
      <c r="D21" s="14"/>
      <c r="E21" s="14"/>
      <c r="F21" s="15"/>
      <c r="G21" s="87">
        <f>SUM(G15:G20)</f>
        <v>4</v>
      </c>
      <c r="H21" s="87">
        <f>SUM(H15:H20)</f>
        <v>298</v>
      </c>
      <c r="I21" s="49">
        <f t="shared" si="0"/>
        <v>1.3422818791946308E-2</v>
      </c>
      <c r="J21" s="226">
        <f>SUM(J15:J20)</f>
        <v>3.0739999999999998</v>
      </c>
      <c r="K21" s="229">
        <f>SUM(K15:K20)</f>
        <v>271</v>
      </c>
      <c r="L21" s="49">
        <f t="shared" si="5"/>
        <v>1.1343173431734316E-2</v>
      </c>
      <c r="M21" s="229">
        <f>SUM(M15:M20)</f>
        <v>3</v>
      </c>
      <c r="N21" s="226">
        <f>SUM(N15:N20)</f>
        <v>2.0499999999999998</v>
      </c>
      <c r="O21" s="229">
        <f>SUM(O15:O20)</f>
        <v>45</v>
      </c>
      <c r="P21" s="49">
        <f t="shared" si="6"/>
        <v>4.5555555555555551E-2</v>
      </c>
      <c r="Q21" s="135"/>
      <c r="R21" s="186">
        <f t="shared" si="7"/>
        <v>1.6215189873417721E-2</v>
      </c>
      <c r="S21" s="188">
        <f t="shared" si="8"/>
        <v>2.2151898734177215E-2</v>
      </c>
    </row>
    <row r="22" spans="1:20" ht="126.75" customHeight="1" thickBot="1" x14ac:dyDescent="0.35">
      <c r="A22" s="64"/>
      <c r="B22" s="1"/>
      <c r="C22" s="1"/>
      <c r="D22" s="1"/>
      <c r="E22" s="1" t="s">
        <v>123</v>
      </c>
      <c r="F22" s="2" t="s">
        <v>0</v>
      </c>
      <c r="G22" s="33" t="s">
        <v>164</v>
      </c>
      <c r="H22" s="33" t="s">
        <v>139</v>
      </c>
      <c r="I22" s="34" t="s">
        <v>112</v>
      </c>
      <c r="J22" s="58" t="s">
        <v>140</v>
      </c>
      <c r="K22" s="58" t="s">
        <v>141</v>
      </c>
      <c r="L22" s="34" t="s">
        <v>109</v>
      </c>
      <c r="M22" s="58" t="s">
        <v>143</v>
      </c>
      <c r="N22" s="58" t="s">
        <v>144</v>
      </c>
      <c r="O22" s="58" t="s">
        <v>145</v>
      </c>
      <c r="P22" s="34" t="s">
        <v>109</v>
      </c>
      <c r="Q22" s="135"/>
      <c r="R22" s="147"/>
      <c r="S22" s="195"/>
    </row>
    <row r="23" spans="1:20" x14ac:dyDescent="0.3">
      <c r="A23" s="71" t="s">
        <v>37</v>
      </c>
      <c r="B23" s="16"/>
      <c r="C23" s="16"/>
      <c r="D23" s="16"/>
      <c r="E23" s="17"/>
      <c r="F23" s="17"/>
      <c r="G23" s="28">
        <v>17</v>
      </c>
      <c r="H23" s="28">
        <v>330</v>
      </c>
      <c r="I23" s="50">
        <f t="shared" si="0"/>
        <v>5.1515151515151514E-2</v>
      </c>
      <c r="J23" s="99">
        <v>16.59</v>
      </c>
      <c r="K23" s="98">
        <v>239</v>
      </c>
      <c r="L23" s="50">
        <f t="shared" ref="L23:L52" si="9">IF(K23=0,0,J23/K23)</f>
        <v>6.9414225941422589E-2</v>
      </c>
      <c r="M23" s="164">
        <v>4</v>
      </c>
      <c r="N23" s="93">
        <v>3.95</v>
      </c>
      <c r="O23" s="113">
        <v>62</v>
      </c>
      <c r="P23" s="50">
        <f t="shared" ref="P23:P52" si="10">IF(O23=0,0,N23/O23)</f>
        <v>6.3709677419354835E-2</v>
      </c>
      <c r="Q23" s="135"/>
      <c r="R23" s="186">
        <f t="shared" ref="R23:R52" si="11">IF((K23+O23)&gt;0,(J23+N23)/(K23+O23),"")</f>
        <v>6.8239202657807307E-2</v>
      </c>
      <c r="S23" s="188">
        <f t="shared" ref="S23:S52" si="12">IF((K23+O23)&gt;0,(G23+M23)/(K23+O23),"")</f>
        <v>6.9767441860465115E-2</v>
      </c>
    </row>
    <row r="24" spans="1:20" x14ac:dyDescent="0.3">
      <c r="A24" s="72"/>
      <c r="B24" s="18"/>
      <c r="C24" s="18"/>
      <c r="D24" s="18"/>
      <c r="E24" s="19" t="s">
        <v>65</v>
      </c>
      <c r="F24" s="19" t="s">
        <v>86</v>
      </c>
      <c r="G24" s="20"/>
      <c r="H24" s="20">
        <v>12</v>
      </c>
      <c r="I24" s="50">
        <f t="shared" si="0"/>
        <v>0</v>
      </c>
      <c r="J24" s="97"/>
      <c r="K24" s="100">
        <v>7</v>
      </c>
      <c r="L24" s="50">
        <f t="shared" si="9"/>
        <v>0</v>
      </c>
      <c r="M24" s="165"/>
      <c r="N24" s="86"/>
      <c r="O24" s="100"/>
      <c r="P24" s="50">
        <f t="shared" si="10"/>
        <v>0</v>
      </c>
      <c r="Q24" s="135"/>
      <c r="R24" s="149">
        <f t="shared" si="11"/>
        <v>0</v>
      </c>
      <c r="S24" s="149">
        <f t="shared" si="12"/>
        <v>0</v>
      </c>
    </row>
    <row r="25" spans="1:20" x14ac:dyDescent="0.3">
      <c r="A25" s="72"/>
      <c r="B25" s="18"/>
      <c r="C25" s="18"/>
      <c r="D25" s="18"/>
      <c r="E25" s="19" t="s">
        <v>19</v>
      </c>
      <c r="F25" s="19" t="s">
        <v>20</v>
      </c>
      <c r="G25" s="20"/>
      <c r="H25" s="20">
        <v>3</v>
      </c>
      <c r="I25" s="50">
        <f t="shared" si="0"/>
        <v>0</v>
      </c>
      <c r="J25" s="97"/>
      <c r="K25" s="100">
        <v>2</v>
      </c>
      <c r="L25" s="50">
        <f t="shared" si="9"/>
        <v>0</v>
      </c>
      <c r="M25" s="165"/>
      <c r="N25" s="86"/>
      <c r="O25" s="100"/>
      <c r="P25" s="50">
        <f t="shared" si="10"/>
        <v>0</v>
      </c>
      <c r="Q25" s="135"/>
      <c r="R25" s="149">
        <f t="shared" si="11"/>
        <v>0</v>
      </c>
      <c r="S25" s="149">
        <f t="shared" si="12"/>
        <v>0</v>
      </c>
    </row>
    <row r="26" spans="1:20" x14ac:dyDescent="0.3">
      <c r="A26" s="72"/>
      <c r="B26" s="18"/>
      <c r="C26" s="18"/>
      <c r="D26" s="18"/>
      <c r="E26" s="19" t="s">
        <v>21</v>
      </c>
      <c r="F26" s="19" t="s">
        <v>20</v>
      </c>
      <c r="G26" s="20"/>
      <c r="H26" s="20">
        <v>8</v>
      </c>
      <c r="I26" s="50">
        <f t="shared" si="0"/>
        <v>0</v>
      </c>
      <c r="J26" s="97"/>
      <c r="K26" s="100">
        <v>4</v>
      </c>
      <c r="L26" s="50">
        <f t="shared" si="9"/>
        <v>0</v>
      </c>
      <c r="M26" s="165"/>
      <c r="N26" s="86"/>
      <c r="O26" s="100"/>
      <c r="P26" s="50">
        <f t="shared" si="10"/>
        <v>0</v>
      </c>
      <c r="Q26" s="135"/>
      <c r="R26" s="147">
        <f t="shared" si="11"/>
        <v>0</v>
      </c>
      <c r="S26" s="147">
        <f t="shared" si="12"/>
        <v>0</v>
      </c>
    </row>
    <row r="27" spans="1:20" x14ac:dyDescent="0.3">
      <c r="A27" s="72"/>
      <c r="B27" s="18"/>
      <c r="C27" s="18"/>
      <c r="D27" s="18"/>
      <c r="E27" s="19" t="s">
        <v>48</v>
      </c>
      <c r="F27" s="19" t="s">
        <v>49</v>
      </c>
      <c r="G27" s="20">
        <v>5</v>
      </c>
      <c r="H27" s="20">
        <v>54</v>
      </c>
      <c r="I27" s="50">
        <f t="shared" si="0"/>
        <v>9.2592592592592587E-2</v>
      </c>
      <c r="J27" s="97">
        <v>4.4870000000000001</v>
      </c>
      <c r="K27" s="100">
        <v>46</v>
      </c>
      <c r="L27" s="50">
        <f t="shared" si="9"/>
        <v>9.7543478260869565E-2</v>
      </c>
      <c r="M27" s="165">
        <v>2</v>
      </c>
      <c r="N27" s="86">
        <v>1.9259999999999999</v>
      </c>
      <c r="O27" s="100">
        <v>19</v>
      </c>
      <c r="P27" s="50">
        <f t="shared" si="10"/>
        <v>0.10136842105263158</v>
      </c>
      <c r="Q27" s="135"/>
      <c r="R27" s="149">
        <f t="shared" si="11"/>
        <v>9.8661538461538467E-2</v>
      </c>
      <c r="S27" s="149">
        <f t="shared" si="12"/>
        <v>0.1076923076923077</v>
      </c>
    </row>
    <row r="28" spans="1:20" x14ac:dyDescent="0.3">
      <c r="A28" s="137"/>
      <c r="B28" s="37"/>
      <c r="C28" s="37"/>
      <c r="D28" s="37"/>
      <c r="E28" s="19" t="s">
        <v>53</v>
      </c>
      <c r="F28" s="19" t="s">
        <v>54</v>
      </c>
      <c r="G28" s="20"/>
      <c r="H28" s="20">
        <v>10</v>
      </c>
      <c r="I28" s="50">
        <f t="shared" si="0"/>
        <v>0</v>
      </c>
      <c r="J28" s="97"/>
      <c r="K28" s="100">
        <v>4</v>
      </c>
      <c r="L28" s="50">
        <f t="shared" si="9"/>
        <v>0</v>
      </c>
      <c r="M28" s="165"/>
      <c r="N28" s="86"/>
      <c r="O28" s="100">
        <v>2</v>
      </c>
      <c r="P28" s="50">
        <f t="shared" si="10"/>
        <v>0</v>
      </c>
      <c r="Q28" s="135"/>
      <c r="R28" s="149">
        <f t="shared" si="11"/>
        <v>0</v>
      </c>
      <c r="S28" s="149">
        <f t="shared" si="12"/>
        <v>0</v>
      </c>
    </row>
    <row r="29" spans="1:20" x14ac:dyDescent="0.3">
      <c r="A29" s="137"/>
      <c r="B29" s="37"/>
      <c r="C29" s="37"/>
      <c r="D29" s="37"/>
      <c r="E29" s="19" t="s">
        <v>22</v>
      </c>
      <c r="F29" s="19" t="s">
        <v>23</v>
      </c>
      <c r="G29" s="20">
        <v>3.5</v>
      </c>
      <c r="H29" s="20">
        <v>17</v>
      </c>
      <c r="I29" s="50">
        <f t="shared" si="0"/>
        <v>0.20588235294117646</v>
      </c>
      <c r="J29" s="97">
        <v>3.282</v>
      </c>
      <c r="K29" s="100">
        <v>4</v>
      </c>
      <c r="L29" s="50">
        <f t="shared" si="9"/>
        <v>0.82050000000000001</v>
      </c>
      <c r="M29" s="185"/>
      <c r="N29" s="161"/>
      <c r="O29" s="100">
        <v>2</v>
      </c>
      <c r="P29" s="50">
        <f t="shared" si="10"/>
        <v>0</v>
      </c>
      <c r="Q29" s="146"/>
      <c r="R29" s="149">
        <f t="shared" si="11"/>
        <v>0.54700000000000004</v>
      </c>
      <c r="S29" s="149">
        <f t="shared" si="12"/>
        <v>0.58333333333333337</v>
      </c>
      <c r="T29" s="22"/>
    </row>
    <row r="30" spans="1:20" x14ac:dyDescent="0.3">
      <c r="A30" s="137"/>
      <c r="B30" s="37"/>
      <c r="C30" s="37"/>
      <c r="D30" s="37"/>
      <c r="E30" s="19" t="s">
        <v>24</v>
      </c>
      <c r="F30" s="19" t="s">
        <v>23</v>
      </c>
      <c r="G30" s="20">
        <v>4.5</v>
      </c>
      <c r="H30" s="20">
        <v>18</v>
      </c>
      <c r="I30" s="50">
        <f t="shared" si="0"/>
        <v>0.25</v>
      </c>
      <c r="J30" s="97">
        <v>4.3899999999999997</v>
      </c>
      <c r="K30" s="100">
        <v>13</v>
      </c>
      <c r="L30" s="50">
        <f t="shared" si="9"/>
        <v>0.33769230769230768</v>
      </c>
      <c r="M30" s="165"/>
      <c r="N30" s="86"/>
      <c r="O30" s="100">
        <v>3</v>
      </c>
      <c r="P30" s="50">
        <f t="shared" si="10"/>
        <v>0</v>
      </c>
      <c r="Q30" s="146"/>
      <c r="R30" s="147">
        <f t="shared" si="11"/>
        <v>0.27437499999999998</v>
      </c>
      <c r="S30" s="147">
        <f t="shared" si="12"/>
        <v>0.28125</v>
      </c>
      <c r="T30" s="22"/>
    </row>
    <row r="31" spans="1:20" x14ac:dyDescent="0.3">
      <c r="A31" s="137"/>
      <c r="B31" s="37"/>
      <c r="C31" s="37"/>
      <c r="D31" s="37"/>
      <c r="E31" s="19" t="s">
        <v>39</v>
      </c>
      <c r="F31" s="19" t="s">
        <v>52</v>
      </c>
      <c r="G31" s="20"/>
      <c r="H31" s="20">
        <v>15</v>
      </c>
      <c r="I31" s="50">
        <f t="shared" si="0"/>
        <v>0</v>
      </c>
      <c r="J31" s="97"/>
      <c r="K31" s="100">
        <v>11</v>
      </c>
      <c r="L31" s="50">
        <f t="shared" si="9"/>
        <v>0</v>
      </c>
      <c r="M31" s="165"/>
      <c r="N31" s="86"/>
      <c r="O31" s="100">
        <v>1</v>
      </c>
      <c r="P31" s="50">
        <f t="shared" si="10"/>
        <v>0</v>
      </c>
      <c r="Q31" s="135"/>
      <c r="R31" s="149">
        <f t="shared" si="11"/>
        <v>0</v>
      </c>
      <c r="S31" s="149">
        <f t="shared" si="12"/>
        <v>0</v>
      </c>
    </row>
    <row r="32" spans="1:20" x14ac:dyDescent="0.3">
      <c r="A32" s="137"/>
      <c r="B32" s="37"/>
      <c r="C32" s="37"/>
      <c r="D32" s="37"/>
      <c r="E32" s="19" t="s">
        <v>25</v>
      </c>
      <c r="F32" s="19" t="s">
        <v>26</v>
      </c>
      <c r="G32" s="20">
        <v>1</v>
      </c>
      <c r="H32" s="20">
        <v>3</v>
      </c>
      <c r="I32" s="50">
        <f t="shared" si="0"/>
        <v>0.33333333333333331</v>
      </c>
      <c r="J32" s="97">
        <v>0.95</v>
      </c>
      <c r="K32" s="100">
        <v>1</v>
      </c>
      <c r="L32" s="50">
        <f t="shared" si="9"/>
        <v>0.95</v>
      </c>
      <c r="M32" s="165"/>
      <c r="N32" s="86"/>
      <c r="O32" s="100"/>
      <c r="P32" s="50">
        <f t="shared" si="10"/>
        <v>0</v>
      </c>
      <c r="Q32" s="135"/>
      <c r="R32" s="149">
        <f t="shared" si="11"/>
        <v>0.95</v>
      </c>
      <c r="S32" s="149">
        <f t="shared" si="12"/>
        <v>1</v>
      </c>
    </row>
    <row r="33" spans="1:20" x14ac:dyDescent="0.3">
      <c r="A33" s="137"/>
      <c r="B33" s="37"/>
      <c r="C33" s="37"/>
      <c r="D33" s="37"/>
      <c r="E33" s="19" t="s">
        <v>27</v>
      </c>
      <c r="F33" s="19" t="s">
        <v>59</v>
      </c>
      <c r="G33" s="20"/>
      <c r="H33" s="20">
        <v>5</v>
      </c>
      <c r="I33" s="50">
        <f t="shared" si="0"/>
        <v>0</v>
      </c>
      <c r="J33" s="97"/>
      <c r="K33" s="100">
        <v>5</v>
      </c>
      <c r="L33" s="50">
        <f t="shared" si="9"/>
        <v>0</v>
      </c>
      <c r="M33" s="165">
        <v>1</v>
      </c>
      <c r="N33" s="86">
        <v>0.96299999999999997</v>
      </c>
      <c r="O33" s="100">
        <v>1</v>
      </c>
      <c r="P33" s="50">
        <f t="shared" si="10"/>
        <v>0.96299999999999997</v>
      </c>
      <c r="Q33" s="135"/>
      <c r="R33" s="147">
        <f t="shared" si="11"/>
        <v>0.1605</v>
      </c>
      <c r="S33" s="147">
        <f t="shared" si="12"/>
        <v>0.16666666666666666</v>
      </c>
    </row>
    <row r="34" spans="1:20" x14ac:dyDescent="0.3">
      <c r="A34" s="137"/>
      <c r="B34" s="37"/>
      <c r="C34" s="37"/>
      <c r="D34" s="37"/>
      <c r="E34" s="19" t="s">
        <v>40</v>
      </c>
      <c r="F34" s="26" t="s">
        <v>96</v>
      </c>
      <c r="G34" s="20">
        <v>1</v>
      </c>
      <c r="H34" s="20">
        <v>21</v>
      </c>
      <c r="I34" s="50">
        <f t="shared" si="0"/>
        <v>4.7619047619047616E-2</v>
      </c>
      <c r="J34" s="97">
        <v>1.087</v>
      </c>
      <c r="K34" s="100">
        <v>21</v>
      </c>
      <c r="L34" s="50">
        <f t="shared" si="9"/>
        <v>5.1761904761904759E-2</v>
      </c>
      <c r="M34" s="165"/>
      <c r="N34" s="86"/>
      <c r="O34" s="100">
        <v>9</v>
      </c>
      <c r="P34" s="50">
        <f t="shared" si="10"/>
        <v>0</v>
      </c>
      <c r="Q34" s="135"/>
      <c r="R34" s="147">
        <f t="shared" si="11"/>
        <v>3.6233333333333333E-2</v>
      </c>
      <c r="S34" s="147">
        <f t="shared" si="12"/>
        <v>3.3333333333333333E-2</v>
      </c>
    </row>
    <row r="35" spans="1:20" x14ac:dyDescent="0.3">
      <c r="A35" s="137"/>
      <c r="B35" s="37"/>
      <c r="C35" s="37"/>
      <c r="D35" s="37"/>
      <c r="E35" s="19" t="s">
        <v>43</v>
      </c>
      <c r="F35" s="19" t="s">
        <v>72</v>
      </c>
      <c r="G35" s="20"/>
      <c r="H35" s="20">
        <v>36</v>
      </c>
      <c r="I35" s="50">
        <f t="shared" si="0"/>
        <v>0</v>
      </c>
      <c r="J35" s="97"/>
      <c r="K35" s="100">
        <v>18</v>
      </c>
      <c r="L35" s="50">
        <f t="shared" si="9"/>
        <v>0</v>
      </c>
      <c r="M35" s="165"/>
      <c r="N35" s="86"/>
      <c r="O35" s="100">
        <v>3</v>
      </c>
      <c r="P35" s="50">
        <f t="shared" si="10"/>
        <v>0</v>
      </c>
      <c r="Q35" s="135"/>
      <c r="R35" s="149">
        <f t="shared" si="11"/>
        <v>0</v>
      </c>
      <c r="S35" s="149">
        <f t="shared" si="12"/>
        <v>0</v>
      </c>
    </row>
    <row r="36" spans="1:20" x14ac:dyDescent="0.3">
      <c r="A36" s="137"/>
      <c r="B36" s="37"/>
      <c r="C36" s="37"/>
      <c r="D36" s="37"/>
      <c r="E36" s="19" t="s">
        <v>46</v>
      </c>
      <c r="F36" s="19" t="s">
        <v>47</v>
      </c>
      <c r="G36" s="38"/>
      <c r="H36" s="20">
        <v>1</v>
      </c>
      <c r="I36" s="50">
        <f t="shared" si="0"/>
        <v>0</v>
      </c>
      <c r="J36" s="97"/>
      <c r="K36" s="100"/>
      <c r="L36" s="50">
        <f t="shared" si="9"/>
        <v>0</v>
      </c>
      <c r="M36" s="165"/>
      <c r="N36" s="86"/>
      <c r="O36" s="100">
        <v>1</v>
      </c>
      <c r="P36" s="50">
        <f t="shared" si="10"/>
        <v>0</v>
      </c>
      <c r="Q36" s="135"/>
      <c r="R36" s="149">
        <f t="shared" si="11"/>
        <v>0</v>
      </c>
      <c r="S36" s="149">
        <f t="shared" si="12"/>
        <v>0</v>
      </c>
    </row>
    <row r="37" spans="1:20" x14ac:dyDescent="0.3">
      <c r="A37" s="137"/>
      <c r="B37" s="37"/>
      <c r="C37" s="37"/>
      <c r="D37" s="37"/>
      <c r="E37" s="19" t="s">
        <v>44</v>
      </c>
      <c r="F37" s="19" t="s">
        <v>45</v>
      </c>
      <c r="G37" s="38"/>
      <c r="H37" s="20">
        <v>23</v>
      </c>
      <c r="I37" s="50">
        <f t="shared" si="0"/>
        <v>0</v>
      </c>
      <c r="J37" s="97"/>
      <c r="K37" s="100">
        <v>17</v>
      </c>
      <c r="L37" s="50">
        <f t="shared" si="9"/>
        <v>0</v>
      </c>
      <c r="M37" s="165"/>
      <c r="N37" s="86"/>
      <c r="O37" s="100">
        <v>4</v>
      </c>
      <c r="P37" s="50">
        <f t="shared" si="10"/>
        <v>0</v>
      </c>
      <c r="Q37" s="135"/>
      <c r="R37" s="149">
        <f t="shared" si="11"/>
        <v>0</v>
      </c>
      <c r="S37" s="149">
        <f t="shared" si="12"/>
        <v>0</v>
      </c>
    </row>
    <row r="38" spans="1:20" x14ac:dyDescent="0.3">
      <c r="A38" s="137"/>
      <c r="B38" s="37"/>
      <c r="C38" s="37"/>
      <c r="D38" s="37"/>
      <c r="E38" s="19" t="s">
        <v>50</v>
      </c>
      <c r="F38" s="19" t="s">
        <v>51</v>
      </c>
      <c r="G38" s="38">
        <v>1</v>
      </c>
      <c r="H38" s="20">
        <v>5</v>
      </c>
      <c r="I38" s="50">
        <f t="shared" si="0"/>
        <v>0.2</v>
      </c>
      <c r="J38" s="97">
        <v>1.2669999999999999</v>
      </c>
      <c r="K38" s="100">
        <v>5</v>
      </c>
      <c r="L38" s="50">
        <f t="shared" si="9"/>
        <v>0.25339999999999996</v>
      </c>
      <c r="M38" s="165"/>
      <c r="N38" s="86"/>
      <c r="O38" s="100">
        <v>1</v>
      </c>
      <c r="P38" s="50">
        <f t="shared" si="10"/>
        <v>0</v>
      </c>
      <c r="Q38" s="146"/>
      <c r="R38" s="147">
        <f t="shared" si="11"/>
        <v>0.21116666666666664</v>
      </c>
      <c r="S38" s="147">
        <f t="shared" si="12"/>
        <v>0.16666666666666666</v>
      </c>
      <c r="T38" s="22"/>
    </row>
    <row r="39" spans="1:20" x14ac:dyDescent="0.3">
      <c r="A39" s="137"/>
      <c r="B39" s="37"/>
      <c r="C39" s="37"/>
      <c r="D39" s="37"/>
      <c r="E39" s="19" t="s">
        <v>28</v>
      </c>
      <c r="F39" s="19" t="s">
        <v>41</v>
      </c>
      <c r="G39" s="38">
        <v>1</v>
      </c>
      <c r="H39" s="20">
        <v>25</v>
      </c>
      <c r="I39" s="50">
        <f t="shared" si="0"/>
        <v>0.04</v>
      </c>
      <c r="J39" s="97">
        <v>1.1180000000000001</v>
      </c>
      <c r="K39" s="100">
        <v>25</v>
      </c>
      <c r="L39" s="50">
        <f t="shared" si="9"/>
        <v>4.4720000000000003E-2</v>
      </c>
      <c r="M39" s="165"/>
      <c r="N39" s="86"/>
      <c r="O39" s="100">
        <v>6</v>
      </c>
      <c r="P39" s="50">
        <f t="shared" si="10"/>
        <v>0</v>
      </c>
      <c r="Q39" s="146"/>
      <c r="R39" s="147">
        <f t="shared" si="11"/>
        <v>3.6064516129032262E-2</v>
      </c>
      <c r="S39" s="147">
        <f t="shared" si="12"/>
        <v>3.2258064516129031E-2</v>
      </c>
      <c r="T39" s="22"/>
    </row>
    <row r="40" spans="1:20" x14ac:dyDescent="0.3">
      <c r="A40" s="137"/>
      <c r="B40" s="37"/>
      <c r="C40" s="37"/>
      <c r="D40" s="37"/>
      <c r="E40" s="19" t="s">
        <v>29</v>
      </c>
      <c r="F40" s="19" t="s">
        <v>30</v>
      </c>
      <c r="G40" s="20"/>
      <c r="H40" s="20">
        <v>21</v>
      </c>
      <c r="I40" s="50">
        <f t="shared" si="0"/>
        <v>0</v>
      </c>
      <c r="J40" s="97"/>
      <c r="K40" s="100">
        <v>21</v>
      </c>
      <c r="L40" s="50">
        <f t="shared" si="9"/>
        <v>0</v>
      </c>
      <c r="M40" s="165"/>
      <c r="N40" s="86"/>
      <c r="O40" s="100">
        <v>1</v>
      </c>
      <c r="P40" s="50">
        <f t="shared" si="10"/>
        <v>0</v>
      </c>
      <c r="Q40" s="135"/>
      <c r="R40" s="147">
        <f t="shared" si="11"/>
        <v>0</v>
      </c>
      <c r="S40" s="147">
        <f t="shared" si="12"/>
        <v>0</v>
      </c>
    </row>
    <row r="41" spans="1:20" x14ac:dyDescent="0.3">
      <c r="A41" s="137"/>
      <c r="B41" s="37"/>
      <c r="C41" s="37"/>
      <c r="D41" s="37"/>
      <c r="E41" s="19" t="s">
        <v>152</v>
      </c>
      <c r="F41" s="19" t="s">
        <v>61</v>
      </c>
      <c r="G41" s="20"/>
      <c r="H41" s="20">
        <v>9</v>
      </c>
      <c r="I41" s="50">
        <f t="shared" si="0"/>
        <v>0</v>
      </c>
      <c r="J41" s="97"/>
      <c r="K41" s="100">
        <v>7</v>
      </c>
      <c r="L41" s="50">
        <f t="shared" si="9"/>
        <v>0</v>
      </c>
      <c r="M41" s="165"/>
      <c r="N41" s="86"/>
      <c r="O41" s="100">
        <v>4</v>
      </c>
      <c r="P41" s="50">
        <f t="shared" si="10"/>
        <v>0</v>
      </c>
      <c r="Q41" s="135"/>
      <c r="R41" s="149">
        <f t="shared" si="11"/>
        <v>0</v>
      </c>
      <c r="S41" s="149">
        <f t="shared" si="12"/>
        <v>0</v>
      </c>
    </row>
    <row r="42" spans="1:20" x14ac:dyDescent="0.3">
      <c r="A42" s="137"/>
      <c r="B42" s="37"/>
      <c r="C42" s="37"/>
      <c r="D42" s="37"/>
      <c r="E42" s="19" t="s">
        <v>31</v>
      </c>
      <c r="F42" s="19" t="s">
        <v>42</v>
      </c>
      <c r="G42" s="20"/>
      <c r="H42" s="20">
        <v>7</v>
      </c>
      <c r="I42" s="50">
        <f t="shared" si="0"/>
        <v>0</v>
      </c>
      <c r="J42" s="97"/>
      <c r="K42" s="100">
        <v>4</v>
      </c>
      <c r="L42" s="50">
        <f t="shared" si="9"/>
        <v>0</v>
      </c>
      <c r="M42" s="185">
        <v>1</v>
      </c>
      <c r="N42" s="161">
        <v>1.0609999999999999</v>
      </c>
      <c r="O42" s="100"/>
      <c r="P42" s="50">
        <f t="shared" si="10"/>
        <v>0</v>
      </c>
      <c r="Q42" s="135"/>
      <c r="R42" s="149">
        <f t="shared" si="11"/>
        <v>0.26524999999999999</v>
      </c>
      <c r="S42" s="149">
        <f t="shared" si="12"/>
        <v>0.25</v>
      </c>
    </row>
    <row r="43" spans="1:20" x14ac:dyDescent="0.3">
      <c r="A43" s="137"/>
      <c r="B43" s="37"/>
      <c r="C43" s="37"/>
      <c r="D43" s="37"/>
      <c r="E43" s="19" t="s">
        <v>63</v>
      </c>
      <c r="F43" s="19" t="s">
        <v>55</v>
      </c>
      <c r="G43" s="20"/>
      <c r="H43" s="20">
        <v>4</v>
      </c>
      <c r="I43" s="50">
        <f t="shared" si="0"/>
        <v>0</v>
      </c>
      <c r="J43" s="97"/>
      <c r="K43" s="100">
        <v>12</v>
      </c>
      <c r="L43" s="50">
        <f t="shared" si="9"/>
        <v>0</v>
      </c>
      <c r="M43" s="185"/>
      <c r="N43" s="161"/>
      <c r="O43" s="100"/>
      <c r="P43" s="50">
        <f t="shared" si="10"/>
        <v>0</v>
      </c>
      <c r="Q43" s="135"/>
      <c r="R43" s="149">
        <f t="shared" si="11"/>
        <v>0</v>
      </c>
      <c r="S43" s="149">
        <f t="shared" si="12"/>
        <v>0</v>
      </c>
    </row>
    <row r="44" spans="1:20" x14ac:dyDescent="0.3">
      <c r="A44" s="137"/>
      <c r="B44" s="37"/>
      <c r="C44" s="37"/>
      <c r="D44" s="37"/>
      <c r="E44" s="20" t="s">
        <v>91</v>
      </c>
      <c r="F44" s="20" t="s">
        <v>95</v>
      </c>
      <c r="G44" s="20"/>
      <c r="H44" s="20">
        <v>4</v>
      </c>
      <c r="I44" s="50">
        <f t="shared" si="0"/>
        <v>0</v>
      </c>
      <c r="J44" s="97"/>
      <c r="K44" s="100">
        <v>2</v>
      </c>
      <c r="L44" s="50">
        <f t="shared" si="9"/>
        <v>0</v>
      </c>
      <c r="M44" s="165"/>
      <c r="N44" s="86"/>
      <c r="O44" s="100"/>
      <c r="P44" s="50">
        <f t="shared" si="10"/>
        <v>0</v>
      </c>
      <c r="Q44" s="135"/>
      <c r="R44" s="149">
        <f t="shared" si="11"/>
        <v>0</v>
      </c>
      <c r="S44" s="149">
        <f t="shared" si="12"/>
        <v>0</v>
      </c>
    </row>
    <row r="45" spans="1:20" x14ac:dyDescent="0.3">
      <c r="A45" s="137"/>
      <c r="B45" s="37"/>
      <c r="C45" s="37"/>
      <c r="D45" s="37"/>
      <c r="E45" s="20" t="s">
        <v>91</v>
      </c>
      <c r="F45" s="20" t="s">
        <v>151</v>
      </c>
      <c r="G45" s="20"/>
      <c r="H45" s="20">
        <v>3</v>
      </c>
      <c r="I45" s="50">
        <f t="shared" si="0"/>
        <v>0</v>
      </c>
      <c r="J45" s="97"/>
      <c r="K45" s="100">
        <v>3</v>
      </c>
      <c r="L45" s="50">
        <f t="shared" si="9"/>
        <v>0</v>
      </c>
      <c r="M45" s="165"/>
      <c r="N45" s="86"/>
      <c r="O45" s="100"/>
      <c r="P45" s="50">
        <f t="shared" si="10"/>
        <v>0</v>
      </c>
      <c r="Q45" s="135"/>
      <c r="R45" s="149">
        <f t="shared" si="11"/>
        <v>0</v>
      </c>
      <c r="S45" s="149">
        <f t="shared" si="12"/>
        <v>0</v>
      </c>
    </row>
    <row r="46" spans="1:20" x14ac:dyDescent="0.3">
      <c r="A46" s="137"/>
      <c r="B46" s="37"/>
      <c r="C46" s="37"/>
      <c r="D46" s="37"/>
      <c r="E46" s="20" t="s">
        <v>66</v>
      </c>
      <c r="F46" s="20" t="s">
        <v>55</v>
      </c>
      <c r="G46" s="20"/>
      <c r="H46" s="20">
        <v>21</v>
      </c>
      <c r="I46" s="50">
        <f t="shared" si="0"/>
        <v>0</v>
      </c>
      <c r="J46" s="97"/>
      <c r="K46" s="100">
        <v>2</v>
      </c>
      <c r="L46" s="50">
        <f t="shared" si="9"/>
        <v>0</v>
      </c>
      <c r="M46" s="165"/>
      <c r="N46" s="86"/>
      <c r="O46" s="100"/>
      <c r="P46" s="50">
        <f t="shared" si="10"/>
        <v>0</v>
      </c>
      <c r="Q46" s="135"/>
      <c r="R46" s="147">
        <f t="shared" si="11"/>
        <v>0</v>
      </c>
      <c r="S46" s="147">
        <f t="shared" si="12"/>
        <v>0</v>
      </c>
    </row>
    <row r="47" spans="1:20" x14ac:dyDescent="0.3">
      <c r="A47" s="137"/>
      <c r="B47" s="37"/>
      <c r="C47" s="37"/>
      <c r="D47" s="37"/>
      <c r="E47" s="20" t="s">
        <v>67</v>
      </c>
      <c r="F47" s="20" t="s">
        <v>68</v>
      </c>
      <c r="G47" s="20"/>
      <c r="H47" s="20"/>
      <c r="I47" s="50">
        <f t="shared" si="0"/>
        <v>0</v>
      </c>
      <c r="J47" s="97"/>
      <c r="K47" s="100"/>
      <c r="L47" s="50">
        <f t="shared" si="9"/>
        <v>0</v>
      </c>
      <c r="M47" s="165"/>
      <c r="N47" s="86"/>
      <c r="O47" s="100">
        <v>1</v>
      </c>
      <c r="P47" s="50">
        <f t="shared" si="10"/>
        <v>0</v>
      </c>
      <c r="Q47" s="135"/>
      <c r="R47" s="147">
        <f t="shared" si="11"/>
        <v>0</v>
      </c>
      <c r="S47" s="147">
        <f t="shared" si="12"/>
        <v>0</v>
      </c>
    </row>
    <row r="48" spans="1:20" x14ac:dyDescent="0.3">
      <c r="A48" s="137"/>
      <c r="B48" s="37"/>
      <c r="C48" s="37"/>
      <c r="D48" s="37"/>
      <c r="E48" s="20" t="s">
        <v>149</v>
      </c>
      <c r="F48" s="20" t="s">
        <v>150</v>
      </c>
      <c r="G48" s="20"/>
      <c r="H48" s="20">
        <v>1</v>
      </c>
      <c r="I48" s="50">
        <f t="shared" si="0"/>
        <v>0</v>
      </c>
      <c r="J48" s="97"/>
      <c r="K48" s="100">
        <v>1</v>
      </c>
      <c r="L48" s="50">
        <f t="shared" si="9"/>
        <v>0</v>
      </c>
      <c r="M48" s="165"/>
      <c r="N48" s="86"/>
      <c r="O48" s="100"/>
      <c r="P48" s="50">
        <f t="shared" si="10"/>
        <v>0</v>
      </c>
      <c r="Q48" s="135"/>
      <c r="R48" s="149">
        <f t="shared" si="11"/>
        <v>0</v>
      </c>
      <c r="S48" s="149">
        <f t="shared" si="12"/>
        <v>0</v>
      </c>
    </row>
    <row r="49" spans="1:19" x14ac:dyDescent="0.3">
      <c r="A49" s="137"/>
      <c r="B49" s="37"/>
      <c r="C49" s="37"/>
      <c r="D49" s="37"/>
      <c r="E49" s="20" t="s">
        <v>156</v>
      </c>
      <c r="F49" s="20" t="s">
        <v>157</v>
      </c>
      <c r="G49" s="20"/>
      <c r="H49" s="20"/>
      <c r="I49" s="50">
        <f t="shared" si="0"/>
        <v>0</v>
      </c>
      <c r="J49" s="97"/>
      <c r="K49" s="100"/>
      <c r="L49" s="50">
        <f t="shared" si="9"/>
        <v>0</v>
      </c>
      <c r="M49" s="165"/>
      <c r="N49" s="86"/>
      <c r="O49" s="100">
        <v>2</v>
      </c>
      <c r="P49" s="50">
        <f t="shared" si="10"/>
        <v>0</v>
      </c>
      <c r="Q49" s="135"/>
      <c r="R49" s="147">
        <f t="shared" si="11"/>
        <v>0</v>
      </c>
      <c r="S49" s="147">
        <f t="shared" si="12"/>
        <v>0</v>
      </c>
    </row>
    <row r="50" spans="1:19" ht="27.6" x14ac:dyDescent="0.3">
      <c r="A50" s="137"/>
      <c r="B50" s="37"/>
      <c r="C50" s="37"/>
      <c r="D50" s="37"/>
      <c r="E50" s="20" t="s">
        <v>153</v>
      </c>
      <c r="F50" s="225" t="s">
        <v>154</v>
      </c>
      <c r="G50" s="20"/>
      <c r="H50" s="20">
        <v>1</v>
      </c>
      <c r="I50" s="50">
        <f t="shared" si="0"/>
        <v>0</v>
      </c>
      <c r="J50" s="97"/>
      <c r="K50" s="100">
        <v>1</v>
      </c>
      <c r="L50" s="50">
        <f t="shared" si="9"/>
        <v>0</v>
      </c>
      <c r="M50" s="165"/>
      <c r="N50" s="86"/>
      <c r="O50" s="100"/>
      <c r="P50" s="50">
        <f t="shared" si="10"/>
        <v>0</v>
      </c>
      <c r="Q50" s="135"/>
      <c r="R50" s="149">
        <f t="shared" si="11"/>
        <v>0</v>
      </c>
      <c r="S50" s="149">
        <f t="shared" si="12"/>
        <v>0</v>
      </c>
    </row>
    <row r="51" spans="1:19" x14ac:dyDescent="0.3">
      <c r="A51" s="137"/>
      <c r="B51" s="37"/>
      <c r="C51" s="37"/>
      <c r="D51" s="37"/>
      <c r="E51" s="20" t="s">
        <v>70</v>
      </c>
      <c r="F51" s="20" t="s">
        <v>94</v>
      </c>
      <c r="G51" s="20"/>
      <c r="H51" s="20">
        <v>3</v>
      </c>
      <c r="I51" s="50">
        <f t="shared" si="0"/>
        <v>0</v>
      </c>
      <c r="J51" s="97"/>
      <c r="K51" s="100">
        <v>3</v>
      </c>
      <c r="L51" s="50">
        <f t="shared" si="9"/>
        <v>0</v>
      </c>
      <c r="M51" s="165"/>
      <c r="N51" s="86"/>
      <c r="O51" s="100">
        <v>2</v>
      </c>
      <c r="P51" s="50">
        <f t="shared" si="10"/>
        <v>0</v>
      </c>
      <c r="Q51" s="135"/>
      <c r="R51" s="147">
        <f t="shared" si="11"/>
        <v>0</v>
      </c>
      <c r="S51" s="147">
        <f t="shared" si="12"/>
        <v>0</v>
      </c>
    </row>
    <row r="52" spans="1:19" ht="15" thickBot="1" x14ac:dyDescent="0.35">
      <c r="A52" s="141"/>
      <c r="B52" s="142"/>
      <c r="C52" s="142"/>
      <c r="D52" s="142"/>
      <c r="E52" s="21"/>
      <c r="F52" s="21"/>
      <c r="G52" s="89">
        <f>SUM(G24:G51)</f>
        <v>17</v>
      </c>
      <c r="H52" s="89">
        <f>SUM(H24:H51)</f>
        <v>330</v>
      </c>
      <c r="I52" s="50">
        <f t="shared" si="0"/>
        <v>5.1515151515151514E-2</v>
      </c>
      <c r="J52" s="227">
        <f>SUM(J24:J51)</f>
        <v>16.580999999999996</v>
      </c>
      <c r="K52" s="230">
        <f>SUM(K24:K51)</f>
        <v>239</v>
      </c>
      <c r="L52" s="50">
        <f t="shared" si="9"/>
        <v>6.9376569037656891E-2</v>
      </c>
      <c r="M52" s="230">
        <f>SUM(M24:M51)</f>
        <v>4</v>
      </c>
      <c r="N52" s="232">
        <f>SUM(N24:N51)</f>
        <v>3.9499999999999997</v>
      </c>
      <c r="O52" s="230">
        <f>SUM(O24:O51)</f>
        <v>62</v>
      </c>
      <c r="P52" s="50">
        <f t="shared" si="10"/>
        <v>6.3709677419354835E-2</v>
      </c>
      <c r="Q52" s="135"/>
      <c r="R52" s="186">
        <f t="shared" si="11"/>
        <v>6.8209302325581381E-2</v>
      </c>
      <c r="S52" s="188">
        <f t="shared" si="12"/>
        <v>6.9767441860465115E-2</v>
      </c>
    </row>
    <row r="53" spans="1:19" ht="128.25" customHeight="1" thickBot="1" x14ac:dyDescent="0.35">
      <c r="A53" s="64"/>
      <c r="B53" s="1"/>
      <c r="C53" s="1"/>
      <c r="D53" s="1"/>
      <c r="E53" s="1" t="s">
        <v>123</v>
      </c>
      <c r="F53" s="2" t="s">
        <v>0</v>
      </c>
      <c r="G53" s="33" t="s">
        <v>164</v>
      </c>
      <c r="H53" s="33" t="s">
        <v>139</v>
      </c>
      <c r="I53" s="34" t="s">
        <v>112</v>
      </c>
      <c r="J53" s="58" t="s">
        <v>140</v>
      </c>
      <c r="K53" s="58" t="s">
        <v>141</v>
      </c>
      <c r="L53" s="34" t="s">
        <v>109</v>
      </c>
      <c r="M53" s="58" t="s">
        <v>143</v>
      </c>
      <c r="N53" s="58" t="s">
        <v>144</v>
      </c>
      <c r="O53" s="58" t="s">
        <v>145</v>
      </c>
      <c r="P53" s="34" t="s">
        <v>109</v>
      </c>
      <c r="Q53" s="135"/>
      <c r="R53" s="147"/>
      <c r="S53" s="195"/>
    </row>
    <row r="54" spans="1:19" x14ac:dyDescent="0.3">
      <c r="A54" s="73" t="s">
        <v>74</v>
      </c>
      <c r="B54" s="39"/>
      <c r="C54" s="39"/>
      <c r="D54" s="39"/>
      <c r="E54" s="39"/>
      <c r="F54" s="39"/>
      <c r="G54" s="40"/>
      <c r="H54" s="40">
        <v>11</v>
      </c>
      <c r="I54" s="51">
        <f t="shared" si="0"/>
        <v>0</v>
      </c>
      <c r="J54" s="102"/>
      <c r="K54" s="106">
        <v>7</v>
      </c>
      <c r="L54" s="51"/>
      <c r="M54" s="169"/>
      <c r="N54" s="54"/>
      <c r="O54" s="158">
        <v>1</v>
      </c>
      <c r="P54" s="51">
        <f t="shared" ref="P54:P62" si="13">IF(O54=0,0,N54/O54)</f>
        <v>0</v>
      </c>
      <c r="Q54" s="135"/>
      <c r="R54" s="186">
        <f t="shared" ref="R54:R62" si="14">IF((K54+O54)&gt;0,(J54+N54)/(K54+O54),"")</f>
        <v>0</v>
      </c>
      <c r="S54" s="188">
        <f t="shared" ref="S54:S62" si="15">IF((K54+O54)&gt;0,(G54+M54)/(K54+O54),"")</f>
        <v>0</v>
      </c>
    </row>
    <row r="55" spans="1:19" x14ac:dyDescent="0.3">
      <c r="A55" s="73"/>
      <c r="B55" s="39"/>
      <c r="C55" s="39"/>
      <c r="D55" s="39"/>
      <c r="E55" s="41" t="s">
        <v>79</v>
      </c>
      <c r="F55" s="42" t="s">
        <v>80</v>
      </c>
      <c r="G55" s="44"/>
      <c r="H55" s="44">
        <v>1</v>
      </c>
      <c r="I55" s="51">
        <f t="shared" si="0"/>
        <v>0</v>
      </c>
      <c r="J55" s="59"/>
      <c r="K55" s="104"/>
      <c r="L55" s="51"/>
      <c r="M55" s="169"/>
      <c r="N55" s="57"/>
      <c r="O55" s="125"/>
      <c r="P55" s="51">
        <f t="shared" si="13"/>
        <v>0</v>
      </c>
      <c r="Q55" s="135"/>
      <c r="R55" s="149" t="str">
        <f t="shared" si="14"/>
        <v/>
      </c>
      <c r="S55" s="149" t="str">
        <f t="shared" si="15"/>
        <v/>
      </c>
    </row>
    <row r="56" spans="1:19" x14ac:dyDescent="0.3">
      <c r="A56" s="73"/>
      <c r="B56" s="39"/>
      <c r="C56" s="39"/>
      <c r="D56" s="39"/>
      <c r="E56" s="41" t="s">
        <v>81</v>
      </c>
      <c r="F56" s="42" t="s">
        <v>78</v>
      </c>
      <c r="G56" s="44"/>
      <c r="H56" s="44">
        <v>1</v>
      </c>
      <c r="I56" s="51">
        <f t="shared" si="0"/>
        <v>0</v>
      </c>
      <c r="J56" s="59"/>
      <c r="K56" s="104"/>
      <c r="L56" s="51"/>
      <c r="M56" s="169"/>
      <c r="N56" s="57"/>
      <c r="O56" s="125"/>
      <c r="P56" s="51">
        <f t="shared" si="13"/>
        <v>0</v>
      </c>
      <c r="Q56" s="135"/>
      <c r="R56" s="149" t="str">
        <f t="shared" si="14"/>
        <v/>
      </c>
      <c r="S56" s="149" t="str">
        <f t="shared" si="15"/>
        <v/>
      </c>
    </row>
    <row r="57" spans="1:19" x14ac:dyDescent="0.3">
      <c r="A57" s="73"/>
      <c r="B57" s="39"/>
      <c r="C57" s="39"/>
      <c r="D57" s="39"/>
      <c r="E57" s="41" t="s">
        <v>76</v>
      </c>
      <c r="F57" s="41" t="s">
        <v>78</v>
      </c>
      <c r="G57" s="44"/>
      <c r="H57" s="44">
        <v>1</v>
      </c>
      <c r="I57" s="51">
        <f t="shared" si="0"/>
        <v>0</v>
      </c>
      <c r="J57" s="103"/>
      <c r="K57" s="104">
        <v>1</v>
      </c>
      <c r="L57" s="51"/>
      <c r="M57" s="169"/>
      <c r="N57" s="57"/>
      <c r="O57" s="125"/>
      <c r="P57" s="51">
        <f t="shared" si="13"/>
        <v>0</v>
      </c>
      <c r="Q57" s="135"/>
      <c r="R57" s="147">
        <f t="shared" si="14"/>
        <v>0</v>
      </c>
      <c r="S57" s="147">
        <f t="shared" si="15"/>
        <v>0</v>
      </c>
    </row>
    <row r="58" spans="1:19" x14ac:dyDescent="0.3">
      <c r="A58" s="73"/>
      <c r="B58" s="39"/>
      <c r="C58" s="39"/>
      <c r="D58" s="39"/>
      <c r="E58" s="41" t="s">
        <v>82</v>
      </c>
      <c r="F58" s="42" t="s">
        <v>83</v>
      </c>
      <c r="G58" s="44"/>
      <c r="H58" s="44">
        <v>4</v>
      </c>
      <c r="I58" s="51">
        <f t="shared" si="0"/>
        <v>0</v>
      </c>
      <c r="J58" s="59"/>
      <c r="K58" s="104">
        <v>4</v>
      </c>
      <c r="L58" s="51"/>
      <c r="M58" s="169"/>
      <c r="N58" s="57"/>
      <c r="O58" s="125"/>
      <c r="P58" s="51">
        <f t="shared" si="13"/>
        <v>0</v>
      </c>
      <c r="Q58" s="135"/>
      <c r="R58" s="149">
        <f t="shared" si="14"/>
        <v>0</v>
      </c>
      <c r="S58" s="149">
        <f t="shared" si="15"/>
        <v>0</v>
      </c>
    </row>
    <row r="59" spans="1:19" x14ac:dyDescent="0.3">
      <c r="A59" s="74"/>
      <c r="B59" s="39"/>
      <c r="C59" s="39"/>
      <c r="D59" s="39"/>
      <c r="E59" s="41" t="s">
        <v>75</v>
      </c>
      <c r="F59" s="41" t="s">
        <v>77</v>
      </c>
      <c r="G59" s="42"/>
      <c r="H59" s="42">
        <v>1</v>
      </c>
      <c r="I59" s="51">
        <f t="shared" si="0"/>
        <v>0</v>
      </c>
      <c r="J59" s="59"/>
      <c r="K59" s="104"/>
      <c r="L59" s="51"/>
      <c r="M59" s="169"/>
      <c r="N59" s="57"/>
      <c r="O59" s="125"/>
      <c r="P59" s="51">
        <f t="shared" si="13"/>
        <v>0</v>
      </c>
      <c r="Q59" s="135"/>
      <c r="R59" s="149" t="str">
        <f t="shared" si="14"/>
        <v/>
      </c>
      <c r="S59" s="149" t="str">
        <f t="shared" si="15"/>
        <v/>
      </c>
    </row>
    <row r="60" spans="1:19" x14ac:dyDescent="0.3">
      <c r="A60" s="74"/>
      <c r="B60" s="39"/>
      <c r="C60" s="39"/>
      <c r="D60" s="39"/>
      <c r="E60" s="45" t="s">
        <v>84</v>
      </c>
      <c r="F60" s="41" t="s">
        <v>85</v>
      </c>
      <c r="G60" s="42"/>
      <c r="H60" s="42">
        <v>2</v>
      </c>
      <c r="I60" s="51">
        <f t="shared" si="0"/>
        <v>0</v>
      </c>
      <c r="J60" s="59"/>
      <c r="K60" s="104">
        <v>1</v>
      </c>
      <c r="L60" s="51"/>
      <c r="M60" s="169"/>
      <c r="N60" s="57"/>
      <c r="O60" s="125"/>
      <c r="P60" s="51">
        <f t="shared" si="13"/>
        <v>0</v>
      </c>
      <c r="Q60" s="135"/>
      <c r="R60" s="147">
        <f t="shared" si="14"/>
        <v>0</v>
      </c>
      <c r="S60" s="147">
        <f t="shared" si="15"/>
        <v>0</v>
      </c>
    </row>
    <row r="61" spans="1:19" x14ac:dyDescent="0.3">
      <c r="A61" s="74"/>
      <c r="B61" s="39"/>
      <c r="C61" s="39"/>
      <c r="D61" s="39"/>
      <c r="E61" s="45" t="s">
        <v>148</v>
      </c>
      <c r="F61" s="41" t="s">
        <v>85</v>
      </c>
      <c r="G61" s="153"/>
      <c r="H61" s="153">
        <v>1</v>
      </c>
      <c r="I61" s="51">
        <f t="shared" si="0"/>
        <v>0</v>
      </c>
      <c r="J61" s="223"/>
      <c r="K61" s="155">
        <v>1</v>
      </c>
      <c r="L61" s="154"/>
      <c r="M61" s="224"/>
      <c r="N61" s="156"/>
      <c r="O61" s="155">
        <v>1</v>
      </c>
      <c r="P61" s="51">
        <f t="shared" si="13"/>
        <v>0</v>
      </c>
      <c r="Q61" s="135"/>
      <c r="R61" s="147">
        <f t="shared" si="14"/>
        <v>0</v>
      </c>
      <c r="S61" s="147">
        <f t="shared" si="15"/>
        <v>0</v>
      </c>
    </row>
    <row r="62" spans="1:19" ht="15" thickBot="1" x14ac:dyDescent="0.35">
      <c r="A62" s="75"/>
      <c r="B62" s="43"/>
      <c r="C62" s="43"/>
      <c r="D62" s="43"/>
      <c r="E62" s="401"/>
      <c r="F62" s="401"/>
      <c r="G62" s="90"/>
      <c r="H62" s="90">
        <f>SUM(H55:H61)</f>
        <v>11</v>
      </c>
      <c r="I62" s="52">
        <f t="shared" si="0"/>
        <v>0</v>
      </c>
      <c r="J62" s="76"/>
      <c r="K62" s="90">
        <f>SUM(K55:K61)</f>
        <v>7</v>
      </c>
      <c r="L62" s="52"/>
      <c r="M62" s="170"/>
      <c r="N62" s="77"/>
      <c r="O62" s="90">
        <f>SUM(O55:O61)</f>
        <v>1</v>
      </c>
      <c r="P62" s="52">
        <f t="shared" si="13"/>
        <v>0</v>
      </c>
      <c r="Q62" s="135"/>
      <c r="R62" s="186">
        <f t="shared" si="14"/>
        <v>0</v>
      </c>
      <c r="S62" s="188">
        <f t="shared" si="15"/>
        <v>0</v>
      </c>
    </row>
    <row r="63" spans="1:19" x14ac:dyDescent="0.3">
      <c r="A63" s="135"/>
      <c r="B63" s="135"/>
      <c r="C63" s="135"/>
      <c r="D63" s="135"/>
      <c r="E63" s="135"/>
      <c r="F63" s="135"/>
      <c r="G63" s="135"/>
      <c r="H63" s="135"/>
      <c r="I63" s="135"/>
      <c r="J63" s="150"/>
      <c r="K63" s="150"/>
      <c r="L63" s="135"/>
      <c r="M63" s="135"/>
      <c r="N63" s="135"/>
      <c r="O63" s="135"/>
      <c r="P63" s="135"/>
      <c r="Q63" s="135"/>
      <c r="R63" s="147"/>
      <c r="S63" s="195"/>
    </row>
    <row r="64" spans="1:19" x14ac:dyDescent="0.3">
      <c r="A64" s="135" t="s">
        <v>124</v>
      </c>
      <c r="B64" s="135"/>
      <c r="C64" s="135"/>
      <c r="D64" s="135"/>
      <c r="E64" s="135"/>
      <c r="F64" s="145" t="s">
        <v>155</v>
      </c>
      <c r="G64" s="135"/>
      <c r="H64" s="135"/>
      <c r="I64" s="135"/>
      <c r="J64" s="150"/>
      <c r="K64" s="150"/>
      <c r="L64" s="145" t="s">
        <v>137</v>
      </c>
      <c r="M64" s="145"/>
      <c r="N64" s="135"/>
      <c r="O64" s="135"/>
      <c r="P64" s="135"/>
      <c r="Q64" s="135"/>
      <c r="R64" s="147"/>
      <c r="S64" s="195"/>
    </row>
    <row r="65" spans="1:20" x14ac:dyDescent="0.3">
      <c r="A65" s="135"/>
      <c r="B65" s="135"/>
      <c r="C65" s="135"/>
      <c r="D65" s="135"/>
      <c r="E65" s="135"/>
      <c r="F65" s="145" t="s">
        <v>159</v>
      </c>
      <c r="G65" s="135"/>
      <c r="H65" s="135"/>
      <c r="I65" s="135"/>
      <c r="J65" s="150"/>
      <c r="K65" s="150"/>
      <c r="L65" s="145" t="s">
        <v>138</v>
      </c>
      <c r="M65" s="145"/>
      <c r="N65" s="135"/>
      <c r="O65" s="135"/>
      <c r="P65" s="135"/>
      <c r="Q65" s="135"/>
      <c r="R65" s="147"/>
      <c r="S65" s="195"/>
    </row>
    <row r="66" spans="1:20" ht="15" thickBot="1" x14ac:dyDescent="0.35">
      <c r="A66" s="135"/>
      <c r="B66" s="135"/>
      <c r="C66" s="135"/>
      <c r="D66" s="135"/>
      <c r="E66" s="135"/>
      <c r="F66" s="145"/>
      <c r="G66" s="135"/>
      <c r="H66" s="135"/>
      <c r="I66" s="135"/>
      <c r="J66" s="150"/>
      <c r="K66" s="150"/>
      <c r="L66" s="145"/>
      <c r="M66" s="145"/>
      <c r="N66" s="135"/>
      <c r="O66" s="135"/>
      <c r="P66" s="135"/>
      <c r="Q66" s="135"/>
      <c r="R66" s="147"/>
      <c r="S66" s="195"/>
    </row>
    <row r="67" spans="1:20" ht="31.5" customHeight="1" thickBot="1" x14ac:dyDescent="0.35">
      <c r="A67" s="135"/>
      <c r="B67" s="135"/>
      <c r="C67" s="135"/>
      <c r="D67" s="135"/>
      <c r="E67" s="135"/>
      <c r="F67" s="135"/>
      <c r="G67" s="135"/>
      <c r="H67" s="135"/>
      <c r="I67" s="231" t="s">
        <v>158</v>
      </c>
      <c r="J67" s="150"/>
      <c r="K67" s="150"/>
      <c r="L67" s="231" t="s">
        <v>109</v>
      </c>
      <c r="M67" s="135"/>
      <c r="N67" s="135"/>
      <c r="O67" s="135"/>
      <c r="P67" s="231" t="s">
        <v>109</v>
      </c>
      <c r="Q67" s="408" t="s">
        <v>133</v>
      </c>
      <c r="R67" s="409"/>
      <c r="S67" s="408" t="s">
        <v>134</v>
      </c>
      <c r="T67" s="409"/>
    </row>
    <row r="68" spans="1:20" ht="15" thickBot="1" x14ac:dyDescent="0.35">
      <c r="A68" s="146"/>
      <c r="B68" s="135"/>
      <c r="C68" s="135"/>
      <c r="D68" s="135"/>
      <c r="E68" s="135"/>
      <c r="F68" s="146" t="s">
        <v>100</v>
      </c>
      <c r="G68" s="197">
        <f>G12</f>
        <v>36</v>
      </c>
      <c r="H68" s="201">
        <f>H12</f>
        <v>765</v>
      </c>
      <c r="I68" s="47">
        <f>IF(H68=0,0,G68/H68)</f>
        <v>4.7058823529411764E-2</v>
      </c>
      <c r="J68" s="203">
        <f>J12</f>
        <v>29.840999999999998</v>
      </c>
      <c r="K68" s="201">
        <f>K12</f>
        <v>536</v>
      </c>
      <c r="L68" s="47">
        <f t="shared" ref="L68:L72" si="16">IF(K68=0,0,J68/K68)</f>
        <v>5.567350746268656E-2</v>
      </c>
      <c r="M68" s="206">
        <f>M12</f>
        <v>0</v>
      </c>
      <c r="N68" s="233">
        <f>N12</f>
        <v>0</v>
      </c>
      <c r="O68" s="201">
        <f>O12</f>
        <v>1</v>
      </c>
      <c r="P68" s="47">
        <f t="shared" ref="P68:P72" si="17">IF(O68=0,0,N68/O68)</f>
        <v>0</v>
      </c>
      <c r="Q68" s="119" t="s">
        <v>100</v>
      </c>
      <c r="R68" s="120">
        <f t="shared" ref="R68:R72" si="18">IF((K68+O68)&gt;0,(J68+N68)/(K68+O68),"")</f>
        <v>5.5569832402234634E-2</v>
      </c>
      <c r="S68" s="189">
        <f t="shared" ref="S68:S72" si="19">IF((K68+O68)&gt;0,(G68+M68)/(K68+O68),"")</f>
        <v>6.7039106145251395E-2</v>
      </c>
      <c r="T68" s="190"/>
    </row>
    <row r="69" spans="1:20" ht="15" thickBot="1" x14ac:dyDescent="0.35">
      <c r="A69" s="146"/>
      <c r="B69" s="135"/>
      <c r="C69" s="135"/>
      <c r="D69" s="135"/>
      <c r="E69" s="135"/>
      <c r="F69" s="146" t="s">
        <v>101</v>
      </c>
      <c r="G69" s="197">
        <f>G21</f>
        <v>4</v>
      </c>
      <c r="H69" s="201">
        <f>H21</f>
        <v>298</v>
      </c>
      <c r="I69" s="47">
        <f t="shared" ref="I69:I72" si="20">IF(H69=0,0,G69/H69)</f>
        <v>1.3422818791946308E-2</v>
      </c>
      <c r="J69" s="203">
        <f>J21</f>
        <v>3.0739999999999998</v>
      </c>
      <c r="K69" s="201">
        <f>K21</f>
        <v>271</v>
      </c>
      <c r="L69" s="47">
        <f t="shared" si="16"/>
        <v>1.1343173431734316E-2</v>
      </c>
      <c r="M69" s="206">
        <f>M21</f>
        <v>3</v>
      </c>
      <c r="N69" s="233">
        <f>N21</f>
        <v>2.0499999999999998</v>
      </c>
      <c r="O69" s="201">
        <f>O21</f>
        <v>45</v>
      </c>
      <c r="P69" s="47">
        <f t="shared" si="17"/>
        <v>4.5555555555555551E-2</v>
      </c>
      <c r="Q69" s="121" t="s">
        <v>101</v>
      </c>
      <c r="R69" s="122">
        <f t="shared" si="18"/>
        <v>1.6215189873417721E-2</v>
      </c>
      <c r="S69" s="191">
        <f t="shared" si="19"/>
        <v>2.2151898734177215E-2</v>
      </c>
      <c r="T69" s="192"/>
    </row>
    <row r="70" spans="1:20" ht="15" thickBot="1" x14ac:dyDescent="0.35">
      <c r="A70" s="146"/>
      <c r="B70" s="135"/>
      <c r="C70" s="135"/>
      <c r="D70" s="135"/>
      <c r="E70" s="135"/>
      <c r="F70" s="146" t="s">
        <v>102</v>
      </c>
      <c r="G70" s="197">
        <f>G52</f>
        <v>17</v>
      </c>
      <c r="H70" s="201">
        <f>H52</f>
        <v>330</v>
      </c>
      <c r="I70" s="47">
        <f t="shared" si="20"/>
        <v>5.1515151515151514E-2</v>
      </c>
      <c r="J70" s="203">
        <f>J52</f>
        <v>16.580999999999996</v>
      </c>
      <c r="K70" s="201">
        <f>K52</f>
        <v>239</v>
      </c>
      <c r="L70" s="47">
        <f t="shared" si="16"/>
        <v>6.9376569037656891E-2</v>
      </c>
      <c r="M70" s="206">
        <f>M52</f>
        <v>4</v>
      </c>
      <c r="N70" s="233">
        <f>N52</f>
        <v>3.9499999999999997</v>
      </c>
      <c r="O70" s="201">
        <f>O52</f>
        <v>62</v>
      </c>
      <c r="P70" s="47">
        <f t="shared" si="17"/>
        <v>6.3709677419354835E-2</v>
      </c>
      <c r="Q70" s="121" t="s">
        <v>102</v>
      </c>
      <c r="R70" s="122">
        <f t="shared" si="18"/>
        <v>6.8209302325581381E-2</v>
      </c>
      <c r="S70" s="191">
        <f t="shared" si="19"/>
        <v>6.9767441860465115E-2</v>
      </c>
      <c r="T70" s="192"/>
    </row>
    <row r="71" spans="1:20" ht="15" thickBot="1" x14ac:dyDescent="0.35">
      <c r="A71" s="146"/>
      <c r="B71" s="135"/>
      <c r="C71" s="135"/>
      <c r="D71" s="135"/>
      <c r="E71" s="135"/>
      <c r="F71" s="146" t="s">
        <v>103</v>
      </c>
      <c r="G71" s="199">
        <f>G62</f>
        <v>0</v>
      </c>
      <c r="H71" s="202">
        <f>H62</f>
        <v>11</v>
      </c>
      <c r="I71" s="205">
        <f t="shared" si="20"/>
        <v>0</v>
      </c>
      <c r="J71" s="204">
        <f>J62</f>
        <v>0</v>
      </c>
      <c r="K71" s="202">
        <f>K62</f>
        <v>7</v>
      </c>
      <c r="L71" s="205">
        <f t="shared" si="16"/>
        <v>0</v>
      </c>
      <c r="M71" s="207">
        <f>M62</f>
        <v>0</v>
      </c>
      <c r="N71" s="234">
        <f>N62</f>
        <v>0</v>
      </c>
      <c r="O71" s="202">
        <f>O62</f>
        <v>1</v>
      </c>
      <c r="P71" s="205">
        <f t="shared" si="17"/>
        <v>0</v>
      </c>
      <c r="Q71" s="121" t="s">
        <v>103</v>
      </c>
      <c r="R71" s="122">
        <f t="shared" si="18"/>
        <v>0</v>
      </c>
      <c r="S71" s="191">
        <f t="shared" si="19"/>
        <v>0</v>
      </c>
      <c r="T71" s="192"/>
    </row>
    <row r="72" spans="1:20" ht="15" thickBot="1" x14ac:dyDescent="0.35">
      <c r="A72" s="146"/>
      <c r="B72" s="135"/>
      <c r="C72" s="135"/>
      <c r="D72" s="135"/>
      <c r="E72" s="135"/>
      <c r="F72" s="146" t="s">
        <v>104</v>
      </c>
      <c r="G72" s="151">
        <f>SUM(G68:G71)</f>
        <v>57</v>
      </c>
      <c r="H72" s="151">
        <f>SUM(H68:H71)</f>
        <v>1404</v>
      </c>
      <c r="I72" s="47">
        <f t="shared" si="20"/>
        <v>4.05982905982906E-2</v>
      </c>
      <c r="J72" s="182">
        <f>SUM(J68:J71)</f>
        <v>49.495999999999995</v>
      </c>
      <c r="K72" s="151">
        <f>SUM(K68:K71)</f>
        <v>1053</v>
      </c>
      <c r="L72" s="47">
        <f t="shared" si="16"/>
        <v>4.7004748338081666E-2</v>
      </c>
      <c r="M72" s="208">
        <f>SUM(M68:M71)</f>
        <v>7</v>
      </c>
      <c r="N72" s="182">
        <f>SUM(N68:N71)</f>
        <v>6</v>
      </c>
      <c r="O72" s="151">
        <f>SUM(O68:O71)</f>
        <v>109</v>
      </c>
      <c r="P72" s="47">
        <f t="shared" si="17"/>
        <v>5.5045871559633031E-2</v>
      </c>
      <c r="Q72" s="123" t="s">
        <v>104</v>
      </c>
      <c r="R72" s="124">
        <f t="shared" si="18"/>
        <v>4.7759036144578312E-2</v>
      </c>
      <c r="S72" s="193">
        <f t="shared" si="19"/>
        <v>5.5077452667814115E-2</v>
      </c>
      <c r="T72" s="194"/>
    </row>
  </sheetData>
  <mergeCells count="6">
    <mergeCell ref="S67:T67"/>
    <mergeCell ref="G1:I1"/>
    <mergeCell ref="J1:L1"/>
    <mergeCell ref="M1:P1"/>
    <mergeCell ref="E62:F62"/>
    <mergeCell ref="Q67:R6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6"/>
  <sheetViews>
    <sheetView topLeftCell="I1" workbookViewId="0">
      <selection activeCell="E44" sqref="E44:F45"/>
    </sheetView>
  </sheetViews>
  <sheetFormatPr defaultRowHeight="14.4" x14ac:dyDescent="0.3"/>
  <cols>
    <col min="4" max="4" width="3.33203125" hidden="1" customWidth="1"/>
    <col min="5" max="5" width="17.44140625" customWidth="1"/>
    <col min="6" max="6" width="39.5546875" customWidth="1"/>
    <col min="7" max="7" width="15.44140625" customWidth="1"/>
    <col min="8" max="8" width="14" customWidth="1"/>
    <col min="9" max="9" width="13.5546875" customWidth="1"/>
    <col min="10" max="10" width="14.33203125" customWidth="1"/>
    <col min="11" max="11" width="17.109375" customWidth="1"/>
    <col min="12" max="12" width="15.44140625" customWidth="1"/>
    <col min="13" max="13" width="14.109375" customWidth="1"/>
    <col min="14" max="14" width="14" customWidth="1"/>
    <col min="15" max="15" width="14.33203125" customWidth="1"/>
    <col min="16" max="16" width="14.44140625" customWidth="1"/>
    <col min="18" max="19" width="14.5546875" bestFit="1" customWidth="1"/>
  </cols>
  <sheetData>
    <row r="1" spans="1:20" ht="15" thickBot="1" x14ac:dyDescent="0.35">
      <c r="A1" s="132" t="s">
        <v>163</v>
      </c>
      <c r="B1" s="133"/>
      <c r="C1" s="133"/>
      <c r="D1" s="133"/>
      <c r="E1" s="133"/>
      <c r="F1" s="134"/>
      <c r="G1" s="402" t="s">
        <v>128</v>
      </c>
      <c r="H1" s="403"/>
      <c r="I1" s="404"/>
      <c r="J1" s="405" t="s">
        <v>129</v>
      </c>
      <c r="K1" s="406"/>
      <c r="L1" s="407"/>
      <c r="M1" s="402" t="s">
        <v>130</v>
      </c>
      <c r="N1" s="403"/>
      <c r="O1" s="403"/>
      <c r="P1" s="404"/>
      <c r="Q1" s="135"/>
      <c r="R1" s="147"/>
      <c r="S1" s="195"/>
    </row>
    <row r="2" spans="1:20" ht="152.4" thickBot="1" x14ac:dyDescent="0.35">
      <c r="A2" s="64"/>
      <c r="B2" s="1"/>
      <c r="C2" s="1"/>
      <c r="D2" s="1"/>
      <c r="E2" s="1" t="s">
        <v>123</v>
      </c>
      <c r="F2" s="2" t="s">
        <v>0</v>
      </c>
      <c r="G2" s="33" t="s">
        <v>165</v>
      </c>
      <c r="H2" s="33" t="s">
        <v>166</v>
      </c>
      <c r="I2" s="34" t="s">
        <v>112</v>
      </c>
      <c r="J2" s="58" t="s">
        <v>167</v>
      </c>
      <c r="K2" s="58" t="s">
        <v>168</v>
      </c>
      <c r="L2" s="34" t="s">
        <v>109</v>
      </c>
      <c r="M2" s="58" t="s">
        <v>169</v>
      </c>
      <c r="N2" s="58" t="s">
        <v>170</v>
      </c>
      <c r="O2" s="58" t="s">
        <v>171</v>
      </c>
      <c r="P2" s="34" t="s">
        <v>109</v>
      </c>
      <c r="Q2" s="135"/>
      <c r="R2" s="148" t="s">
        <v>178</v>
      </c>
      <c r="S2" s="148" t="s">
        <v>179</v>
      </c>
    </row>
    <row r="3" spans="1:20" x14ac:dyDescent="0.3">
      <c r="A3" s="65" t="s">
        <v>32</v>
      </c>
      <c r="B3" s="35"/>
      <c r="C3" s="35"/>
      <c r="D3" s="35"/>
      <c r="E3" s="36"/>
      <c r="F3" s="23"/>
      <c r="G3" s="24">
        <v>15</v>
      </c>
      <c r="H3" s="24">
        <v>607</v>
      </c>
      <c r="I3" s="48">
        <f t="shared" ref="I3:I56" si="0">IF(H3=0,0,G3/H3)</f>
        <v>2.4711696869851731E-2</v>
      </c>
      <c r="J3" s="78">
        <v>9.73</v>
      </c>
      <c r="K3" s="24">
        <v>366</v>
      </c>
      <c r="L3" s="48">
        <f t="shared" ref="L3:L12" si="1">IF(K3=0,0,J3/K3)</f>
        <v>2.6584699453551915E-2</v>
      </c>
      <c r="M3" s="177"/>
      <c r="N3" s="91"/>
      <c r="O3" s="152"/>
      <c r="P3" s="48">
        <f t="shared" ref="P3:P12" si="2">IF(O3=0,0,N3/O3)</f>
        <v>0</v>
      </c>
      <c r="Q3" s="135"/>
      <c r="R3" s="186">
        <f>IF((K3+O3)&gt;0,(J3+N3)/(K3+O3),"")</f>
        <v>2.6584699453551915E-2</v>
      </c>
      <c r="S3" s="188">
        <f>IF((K3+O3)&gt;0,(G3+M3)/(K3+O3),"")</f>
        <v>4.0983606557377046E-2</v>
      </c>
    </row>
    <row r="4" spans="1:20" x14ac:dyDescent="0.3">
      <c r="A4" s="66"/>
      <c r="B4" s="6"/>
      <c r="C4" s="6"/>
      <c r="D4" s="6"/>
      <c r="E4" s="7" t="s">
        <v>2</v>
      </c>
      <c r="F4" s="7" t="s">
        <v>3</v>
      </c>
      <c r="G4" s="8">
        <v>2</v>
      </c>
      <c r="H4" s="8">
        <v>72</v>
      </c>
      <c r="I4" s="48">
        <f>IF(H4=0,0,G4/H4)</f>
        <v>2.7777777777777776E-2</v>
      </c>
      <c r="J4" s="84">
        <v>0.88900000000000001</v>
      </c>
      <c r="K4" s="8">
        <v>21</v>
      </c>
      <c r="L4" s="48">
        <f>IF(K4=0,0,J4/K4)</f>
        <v>4.2333333333333334E-2</v>
      </c>
      <c r="M4" s="173"/>
      <c r="N4" s="84"/>
      <c r="O4" s="108"/>
      <c r="P4" s="48">
        <f>IF(O4=0,0,N4/O4)</f>
        <v>0</v>
      </c>
      <c r="Q4" s="135"/>
      <c r="R4" s="237">
        <f>IF((K4+O4)&gt;0,(J4+N4)/(K4+O4),"")</f>
        <v>4.2333333333333334E-2</v>
      </c>
      <c r="S4" s="237">
        <f>IF((K4+O4)&gt;0,(G4+M4)/(K4+O4),"")</f>
        <v>9.5238095238095233E-2</v>
      </c>
      <c r="T4" s="238"/>
    </row>
    <row r="5" spans="1:20" x14ac:dyDescent="0.3">
      <c r="A5" s="66"/>
      <c r="B5" s="6"/>
      <c r="C5" s="6"/>
      <c r="D5" s="6"/>
      <c r="E5" s="7" t="s">
        <v>4</v>
      </c>
      <c r="F5" s="7" t="s">
        <v>3</v>
      </c>
      <c r="G5" s="8">
        <v>3</v>
      </c>
      <c r="H5" s="8">
        <v>54</v>
      </c>
      <c r="I5" s="48">
        <f t="shared" si="0"/>
        <v>5.5555555555555552E-2</v>
      </c>
      <c r="J5" s="84">
        <v>2.6890000000000001</v>
      </c>
      <c r="K5" s="8">
        <v>53</v>
      </c>
      <c r="L5" s="48">
        <f t="shared" si="1"/>
        <v>5.0735849056603777E-2</v>
      </c>
      <c r="M5" s="173"/>
      <c r="N5" s="84"/>
      <c r="O5" s="108"/>
      <c r="P5" s="48">
        <f t="shared" si="2"/>
        <v>0</v>
      </c>
      <c r="Q5" s="135"/>
      <c r="R5" s="237">
        <f t="shared" ref="R5:R12" si="3">IF((K5+O5)&gt;0,(J5+N5)/(K5+O5),"")</f>
        <v>5.0735849056603777E-2</v>
      </c>
      <c r="S5" s="237">
        <f t="shared" ref="S5:S12" si="4">IF((K5+O5)&gt;0,(G5+M5)/(K5+O5),"")</f>
        <v>5.6603773584905662E-2</v>
      </c>
    </row>
    <row r="6" spans="1:20" x14ac:dyDescent="0.3">
      <c r="A6" s="66"/>
      <c r="B6" s="6"/>
      <c r="C6" s="6"/>
      <c r="D6" s="6"/>
      <c r="E6" s="7" t="s">
        <v>5</v>
      </c>
      <c r="F6" s="7" t="s">
        <v>6</v>
      </c>
      <c r="G6" s="8">
        <v>1</v>
      </c>
      <c r="H6" s="8">
        <v>209</v>
      </c>
      <c r="I6" s="48">
        <f t="shared" si="0"/>
        <v>4.7846889952153108E-3</v>
      </c>
      <c r="J6" s="84">
        <v>0.44400000000000001</v>
      </c>
      <c r="K6" s="8">
        <v>66</v>
      </c>
      <c r="L6" s="48">
        <f t="shared" si="1"/>
        <v>6.7272727272727276E-3</v>
      </c>
      <c r="M6" s="184"/>
      <c r="N6" s="162"/>
      <c r="O6" s="108"/>
      <c r="P6" s="48">
        <f t="shared" si="2"/>
        <v>0</v>
      </c>
      <c r="Q6" s="135"/>
      <c r="R6" s="237">
        <f t="shared" si="3"/>
        <v>6.7272727272727276E-3</v>
      </c>
      <c r="S6" s="237">
        <f t="shared" si="4"/>
        <v>1.5151515151515152E-2</v>
      </c>
    </row>
    <row r="7" spans="1:20" x14ac:dyDescent="0.3">
      <c r="A7" s="66"/>
      <c r="B7" s="6"/>
      <c r="C7" s="6"/>
      <c r="D7" s="6"/>
      <c r="E7" s="7" t="s">
        <v>7</v>
      </c>
      <c r="F7" s="7" t="s">
        <v>6</v>
      </c>
      <c r="G7" s="8">
        <v>7</v>
      </c>
      <c r="H7" s="8">
        <v>182</v>
      </c>
      <c r="I7" s="48">
        <f t="shared" si="0"/>
        <v>3.8461538461538464E-2</v>
      </c>
      <c r="J7" s="84">
        <v>4.2939999999999996</v>
      </c>
      <c r="K7" s="8">
        <v>177</v>
      </c>
      <c r="L7" s="48">
        <f t="shared" si="1"/>
        <v>2.4259887005649714E-2</v>
      </c>
      <c r="M7" s="184"/>
      <c r="N7" s="162"/>
      <c r="O7" s="108"/>
      <c r="P7" s="48">
        <f t="shared" si="2"/>
        <v>0</v>
      </c>
      <c r="Q7" s="135"/>
      <c r="R7" s="237">
        <f t="shared" si="3"/>
        <v>2.4259887005649714E-2</v>
      </c>
      <c r="S7" s="237">
        <f t="shared" si="4"/>
        <v>3.954802259887006E-2</v>
      </c>
    </row>
    <row r="8" spans="1:20" x14ac:dyDescent="0.3">
      <c r="A8" s="66"/>
      <c r="B8" s="6"/>
      <c r="C8" s="6"/>
      <c r="D8" s="6"/>
      <c r="E8" s="7" t="s">
        <v>33</v>
      </c>
      <c r="F8" s="7" t="s">
        <v>6</v>
      </c>
      <c r="G8" s="8"/>
      <c r="H8" s="8">
        <v>6</v>
      </c>
      <c r="I8" s="48">
        <f t="shared" si="0"/>
        <v>0</v>
      </c>
      <c r="J8" s="84"/>
      <c r="K8" s="8">
        <v>6</v>
      </c>
      <c r="L8" s="48">
        <f t="shared" si="1"/>
        <v>0</v>
      </c>
      <c r="M8" s="173"/>
      <c r="N8" s="84"/>
      <c r="O8" s="108"/>
      <c r="P8" s="48">
        <f t="shared" si="2"/>
        <v>0</v>
      </c>
      <c r="Q8" s="135"/>
      <c r="R8" s="237">
        <f t="shared" si="3"/>
        <v>0</v>
      </c>
      <c r="S8" s="237">
        <f t="shared" si="4"/>
        <v>0</v>
      </c>
    </row>
    <row r="9" spans="1:20" x14ac:dyDescent="0.3">
      <c r="A9" s="66"/>
      <c r="B9" s="6"/>
      <c r="C9" s="6"/>
      <c r="D9" s="6"/>
      <c r="E9" s="7" t="s">
        <v>9</v>
      </c>
      <c r="F9" s="7" t="s">
        <v>93</v>
      </c>
      <c r="G9" s="8">
        <v>2</v>
      </c>
      <c r="H9" s="8">
        <v>52</v>
      </c>
      <c r="I9" s="48">
        <f t="shared" si="0"/>
        <v>3.8461538461538464E-2</v>
      </c>
      <c r="J9" s="84">
        <v>1.4179999999999999</v>
      </c>
      <c r="K9" s="8">
        <v>24</v>
      </c>
      <c r="L9" s="48">
        <f t="shared" si="1"/>
        <v>5.9083333333333328E-2</v>
      </c>
      <c r="M9" s="173"/>
      <c r="N9" s="84"/>
      <c r="O9" s="108"/>
      <c r="P9" s="48">
        <f t="shared" si="2"/>
        <v>0</v>
      </c>
      <c r="Q9" s="135"/>
      <c r="R9" s="237">
        <f t="shared" si="3"/>
        <v>5.9083333333333328E-2</v>
      </c>
      <c r="S9" s="237">
        <f t="shared" si="4"/>
        <v>8.3333333333333329E-2</v>
      </c>
    </row>
    <row r="10" spans="1:20" x14ac:dyDescent="0.3">
      <c r="A10" s="66"/>
      <c r="B10" s="6"/>
      <c r="C10" s="6"/>
      <c r="D10" s="6"/>
      <c r="E10" s="8" t="s">
        <v>87</v>
      </c>
      <c r="F10" s="8" t="s">
        <v>8</v>
      </c>
      <c r="G10" s="8"/>
      <c r="H10" s="8">
        <v>15</v>
      </c>
      <c r="I10" s="48">
        <f t="shared" si="0"/>
        <v>0</v>
      </c>
      <c r="J10" s="84"/>
      <c r="K10" s="8">
        <v>3</v>
      </c>
      <c r="L10" s="48">
        <f t="shared" si="1"/>
        <v>0</v>
      </c>
      <c r="M10" s="173"/>
      <c r="N10" s="84"/>
      <c r="O10" s="108"/>
      <c r="P10" s="48">
        <f t="shared" si="2"/>
        <v>0</v>
      </c>
      <c r="Q10" s="135"/>
      <c r="R10" s="237">
        <f t="shared" si="3"/>
        <v>0</v>
      </c>
      <c r="S10" s="237">
        <f t="shared" si="4"/>
        <v>0</v>
      </c>
    </row>
    <row r="11" spans="1:20" x14ac:dyDescent="0.3">
      <c r="A11" s="66"/>
      <c r="B11" s="6"/>
      <c r="C11" s="6"/>
      <c r="D11" s="6"/>
      <c r="E11" s="8" t="s">
        <v>88</v>
      </c>
      <c r="F11" s="8" t="s">
        <v>8</v>
      </c>
      <c r="G11" s="8"/>
      <c r="H11" s="8">
        <v>17</v>
      </c>
      <c r="I11" s="48">
        <f t="shared" si="0"/>
        <v>0</v>
      </c>
      <c r="J11" s="84"/>
      <c r="K11" s="8">
        <v>16</v>
      </c>
      <c r="L11" s="48">
        <f t="shared" si="1"/>
        <v>0</v>
      </c>
      <c r="M11" s="173"/>
      <c r="N11" s="84"/>
      <c r="O11" s="108"/>
      <c r="P11" s="48">
        <f t="shared" si="2"/>
        <v>0</v>
      </c>
      <c r="Q11" s="135"/>
      <c r="R11" s="237">
        <f t="shared" si="3"/>
        <v>0</v>
      </c>
      <c r="S11" s="237">
        <f t="shared" si="4"/>
        <v>0</v>
      </c>
    </row>
    <row r="12" spans="1:20" ht="15" thickBot="1" x14ac:dyDescent="0.35">
      <c r="A12" s="67"/>
      <c r="B12" s="9"/>
      <c r="C12" s="9"/>
      <c r="D12" s="9"/>
      <c r="E12" s="9"/>
      <c r="F12" s="10"/>
      <c r="G12" s="61">
        <f>SUM(G4:G11)</f>
        <v>15</v>
      </c>
      <c r="H12" s="61">
        <f>SUM(H4:H11)</f>
        <v>607</v>
      </c>
      <c r="I12" s="48">
        <f t="shared" si="0"/>
        <v>2.4711696869851731E-2</v>
      </c>
      <c r="J12" s="228">
        <f>SUM(J4:J11)</f>
        <v>9.7339999999999982</v>
      </c>
      <c r="K12" s="61">
        <f>SUM(K4:K11)</f>
        <v>366</v>
      </c>
      <c r="L12" s="48">
        <f t="shared" si="1"/>
        <v>2.659562841530054E-2</v>
      </c>
      <c r="M12" s="61">
        <f>SUM(M4:M11)</f>
        <v>0</v>
      </c>
      <c r="N12" s="228">
        <f>SUM(N4:N11)</f>
        <v>0</v>
      </c>
      <c r="O12" s="61">
        <f>SUM(O4:O11)</f>
        <v>0</v>
      </c>
      <c r="P12" s="48">
        <f t="shared" si="2"/>
        <v>0</v>
      </c>
      <c r="Q12" s="135"/>
      <c r="R12" s="186">
        <f t="shared" si="3"/>
        <v>2.659562841530054E-2</v>
      </c>
      <c r="S12" s="188">
        <f t="shared" si="4"/>
        <v>4.0983606557377046E-2</v>
      </c>
    </row>
    <row r="13" spans="1:20" ht="152.4" thickBot="1" x14ac:dyDescent="0.35">
      <c r="A13" s="80"/>
      <c r="B13" s="81"/>
      <c r="C13" s="81"/>
      <c r="D13" s="81"/>
      <c r="E13" s="81" t="s">
        <v>123</v>
      </c>
      <c r="F13" s="82" t="s">
        <v>0</v>
      </c>
      <c r="G13" s="33" t="s">
        <v>165</v>
      </c>
      <c r="H13" s="33" t="s">
        <v>166</v>
      </c>
      <c r="I13" s="34" t="s">
        <v>112</v>
      </c>
      <c r="J13" s="58" t="s">
        <v>167</v>
      </c>
      <c r="K13" s="58" t="s">
        <v>168</v>
      </c>
      <c r="L13" s="34" t="s">
        <v>109</v>
      </c>
      <c r="M13" s="58" t="s">
        <v>169</v>
      </c>
      <c r="N13" s="58" t="s">
        <v>170</v>
      </c>
      <c r="O13" s="58" t="s">
        <v>171</v>
      </c>
      <c r="P13" s="34" t="s">
        <v>109</v>
      </c>
      <c r="Q13" s="135"/>
      <c r="R13" s="147"/>
      <c r="S13" s="195"/>
    </row>
    <row r="14" spans="1:20" x14ac:dyDescent="0.3">
      <c r="A14" s="68" t="s">
        <v>34</v>
      </c>
      <c r="B14" s="11"/>
      <c r="C14" s="11"/>
      <c r="D14" s="11"/>
      <c r="E14" s="11"/>
      <c r="F14" s="11"/>
      <c r="G14" s="25">
        <v>8</v>
      </c>
      <c r="H14" s="25">
        <v>304</v>
      </c>
      <c r="I14" s="49">
        <f t="shared" si="0"/>
        <v>2.6315789473684209E-2</v>
      </c>
      <c r="J14" s="95">
        <v>8.14</v>
      </c>
      <c r="K14" s="25">
        <v>266</v>
      </c>
      <c r="L14" s="49">
        <f>IF(K14=0,0,J14/K14)</f>
        <v>3.0601503759398498E-2</v>
      </c>
      <c r="M14" s="179"/>
      <c r="N14" s="92"/>
      <c r="O14" s="111">
        <v>35</v>
      </c>
      <c r="P14" s="49">
        <f>IF(O14=0,0,N14/O14)</f>
        <v>0</v>
      </c>
      <c r="Q14" s="135"/>
      <c r="R14" s="186">
        <f t="shared" ref="R14:R21" si="5">IF((K14+O14)&gt;0,(J14+N14)/(K14+O14),"")</f>
        <v>2.7043189368770766E-2</v>
      </c>
      <c r="S14" s="188">
        <f t="shared" ref="S14:S21" si="6">IF((K14+O14)&gt;0,(G14+M14)/(K14+O14),"")</f>
        <v>2.6578073089700997E-2</v>
      </c>
    </row>
    <row r="15" spans="1:20" x14ac:dyDescent="0.3">
      <c r="A15" s="69"/>
      <c r="B15" s="11"/>
      <c r="C15" s="11"/>
      <c r="D15" s="11"/>
      <c r="E15" s="12" t="s">
        <v>35</v>
      </c>
      <c r="F15" s="12" t="s">
        <v>36</v>
      </c>
      <c r="G15" s="13"/>
      <c r="H15" s="13">
        <v>83</v>
      </c>
      <c r="I15" s="49">
        <f t="shared" si="0"/>
        <v>0</v>
      </c>
      <c r="J15" s="96"/>
      <c r="K15" s="13">
        <v>83</v>
      </c>
      <c r="L15" s="49">
        <f t="shared" ref="L15:L21" si="7">IF(K15=0,0,J15/K15)</f>
        <v>0</v>
      </c>
      <c r="M15" s="174"/>
      <c r="N15" s="85"/>
      <c r="O15" s="110">
        <v>17</v>
      </c>
      <c r="P15" s="49">
        <f t="shared" ref="P15:P21" si="8">IF(O15=0,0,N15/O15)</f>
        <v>0</v>
      </c>
      <c r="Q15" s="135"/>
      <c r="R15" s="237">
        <f t="shared" si="5"/>
        <v>0</v>
      </c>
      <c r="S15" s="237">
        <f t="shared" si="6"/>
        <v>0</v>
      </c>
    </row>
    <row r="16" spans="1:20" x14ac:dyDescent="0.3">
      <c r="A16" s="69"/>
      <c r="B16" s="11"/>
      <c r="C16" s="11"/>
      <c r="D16" s="11"/>
      <c r="E16" s="12" t="s">
        <v>11</v>
      </c>
      <c r="F16" s="12" t="s">
        <v>12</v>
      </c>
      <c r="G16" s="13">
        <v>2</v>
      </c>
      <c r="H16" s="13">
        <v>92</v>
      </c>
      <c r="I16" s="49">
        <f t="shared" si="0"/>
        <v>2.1739130434782608E-2</v>
      </c>
      <c r="J16" s="96">
        <v>2.4169999999999998</v>
      </c>
      <c r="K16" s="13">
        <v>66</v>
      </c>
      <c r="L16" s="49">
        <f t="shared" si="7"/>
        <v>3.6621212121212117E-2</v>
      </c>
      <c r="M16" s="174"/>
      <c r="N16" s="85"/>
      <c r="O16" s="110">
        <v>3</v>
      </c>
      <c r="P16" s="49">
        <f t="shared" si="8"/>
        <v>0</v>
      </c>
      <c r="Q16" s="135"/>
      <c r="R16" s="237">
        <f t="shared" si="5"/>
        <v>3.5028985507246375E-2</v>
      </c>
      <c r="S16" s="237">
        <f t="shared" si="6"/>
        <v>2.8985507246376812E-2</v>
      </c>
    </row>
    <row r="17" spans="1:20" x14ac:dyDescent="0.3">
      <c r="A17" s="69"/>
      <c r="B17" s="11"/>
      <c r="C17" s="11"/>
      <c r="D17" s="11"/>
      <c r="E17" s="12" t="s">
        <v>13</v>
      </c>
      <c r="F17" s="12" t="s">
        <v>14</v>
      </c>
      <c r="G17" s="13">
        <v>3</v>
      </c>
      <c r="H17" s="13">
        <v>26</v>
      </c>
      <c r="I17" s="49">
        <f t="shared" si="0"/>
        <v>0.11538461538461539</v>
      </c>
      <c r="J17" s="96">
        <v>2.82</v>
      </c>
      <c r="K17" s="13">
        <v>22</v>
      </c>
      <c r="L17" s="49">
        <f t="shared" si="7"/>
        <v>0.12818181818181817</v>
      </c>
      <c r="M17" s="174"/>
      <c r="N17" s="85"/>
      <c r="O17" s="110">
        <v>3</v>
      </c>
      <c r="P17" s="49">
        <f t="shared" si="8"/>
        <v>0</v>
      </c>
      <c r="Q17" s="135"/>
      <c r="R17" s="237">
        <f t="shared" si="5"/>
        <v>0.1128</v>
      </c>
      <c r="S17" s="237">
        <f t="shared" si="6"/>
        <v>0.12</v>
      </c>
    </row>
    <row r="18" spans="1:20" x14ac:dyDescent="0.3">
      <c r="A18" s="69"/>
      <c r="B18" s="11"/>
      <c r="C18" s="11"/>
      <c r="D18" s="11"/>
      <c r="E18" s="12" t="s">
        <v>15</v>
      </c>
      <c r="F18" s="12" t="s">
        <v>16</v>
      </c>
      <c r="G18" s="13">
        <v>2</v>
      </c>
      <c r="H18" s="13">
        <v>82</v>
      </c>
      <c r="I18" s="49">
        <f t="shared" si="0"/>
        <v>2.4390243902439025E-2</v>
      </c>
      <c r="J18" s="96">
        <v>1.956</v>
      </c>
      <c r="K18" s="13">
        <v>82</v>
      </c>
      <c r="L18" s="49">
        <f t="shared" si="7"/>
        <v>2.3853658536585366E-2</v>
      </c>
      <c r="M18" s="174"/>
      <c r="N18" s="85"/>
      <c r="O18" s="110">
        <v>9</v>
      </c>
      <c r="P18" s="49">
        <f t="shared" si="8"/>
        <v>0</v>
      </c>
      <c r="Q18" s="135"/>
      <c r="R18" s="237">
        <f t="shared" si="5"/>
        <v>2.1494505494505493E-2</v>
      </c>
      <c r="S18" s="237">
        <f t="shared" si="6"/>
        <v>2.197802197802198E-2</v>
      </c>
    </row>
    <row r="19" spans="1:20" x14ac:dyDescent="0.3">
      <c r="A19" s="69"/>
      <c r="B19" s="11"/>
      <c r="C19" s="11"/>
      <c r="D19" s="11"/>
      <c r="E19" s="13" t="s">
        <v>89</v>
      </c>
      <c r="F19" s="13" t="s">
        <v>64</v>
      </c>
      <c r="G19" s="13"/>
      <c r="H19" s="13">
        <v>15</v>
      </c>
      <c r="I19" s="49">
        <f t="shared" si="0"/>
        <v>0</v>
      </c>
      <c r="J19" s="96"/>
      <c r="K19" s="13">
        <v>7</v>
      </c>
      <c r="L19" s="49">
        <f t="shared" si="7"/>
        <v>0</v>
      </c>
      <c r="M19" s="174"/>
      <c r="N19" s="85"/>
      <c r="O19" s="110"/>
      <c r="P19" s="49">
        <f t="shared" si="8"/>
        <v>0</v>
      </c>
      <c r="Q19" s="135"/>
      <c r="R19" s="237">
        <f t="shared" si="5"/>
        <v>0</v>
      </c>
      <c r="S19" s="237">
        <f t="shared" si="6"/>
        <v>0</v>
      </c>
    </row>
    <row r="20" spans="1:20" x14ac:dyDescent="0.3">
      <c r="A20" s="69"/>
      <c r="B20" s="11"/>
      <c r="C20" s="11"/>
      <c r="D20" s="11"/>
      <c r="E20" s="13" t="s">
        <v>90</v>
      </c>
      <c r="F20" s="13" t="s">
        <v>64</v>
      </c>
      <c r="G20" s="13">
        <v>1</v>
      </c>
      <c r="H20" s="13">
        <v>6</v>
      </c>
      <c r="I20" s="49">
        <f t="shared" si="0"/>
        <v>0.16666666666666666</v>
      </c>
      <c r="J20" s="96">
        <v>0.93600000000000005</v>
      </c>
      <c r="K20" s="13">
        <v>6</v>
      </c>
      <c r="L20" s="49">
        <f t="shared" si="7"/>
        <v>0.156</v>
      </c>
      <c r="M20" s="174"/>
      <c r="N20" s="85"/>
      <c r="O20" s="110">
        <v>3</v>
      </c>
      <c r="P20" s="49">
        <f t="shared" si="8"/>
        <v>0</v>
      </c>
      <c r="Q20" s="135"/>
      <c r="R20" s="237">
        <f t="shared" si="5"/>
        <v>0.10400000000000001</v>
      </c>
      <c r="S20" s="237">
        <f t="shared" si="6"/>
        <v>0.1111111111111111</v>
      </c>
    </row>
    <row r="21" spans="1:20" ht="15" thickBot="1" x14ac:dyDescent="0.35">
      <c r="A21" s="70"/>
      <c r="B21" s="14"/>
      <c r="C21" s="14"/>
      <c r="D21" s="14"/>
      <c r="E21" s="14"/>
      <c r="F21" s="15"/>
      <c r="G21" s="87">
        <f>SUM(G15:G20)</f>
        <v>8</v>
      </c>
      <c r="H21" s="87">
        <f>SUM(H15:H20)</f>
        <v>304</v>
      </c>
      <c r="I21" s="49">
        <f t="shared" si="0"/>
        <v>2.6315789473684209E-2</v>
      </c>
      <c r="J21" s="226">
        <f>SUM(J15:J20)</f>
        <v>8.1289999999999996</v>
      </c>
      <c r="K21" s="229">
        <f>SUM(K15:K20)</f>
        <v>266</v>
      </c>
      <c r="L21" s="49">
        <f t="shared" si="7"/>
        <v>3.0560150375939846E-2</v>
      </c>
      <c r="M21" s="87">
        <f>SUM(M15:M20)</f>
        <v>0</v>
      </c>
      <c r="N21" s="226">
        <f>SUM(N15:N20)</f>
        <v>0</v>
      </c>
      <c r="O21" s="229">
        <f>SUM(O15:O20)</f>
        <v>35</v>
      </c>
      <c r="P21" s="49">
        <f t="shared" si="8"/>
        <v>0</v>
      </c>
      <c r="Q21" s="135"/>
      <c r="R21" s="186">
        <f t="shared" si="5"/>
        <v>2.7006644518272425E-2</v>
      </c>
      <c r="S21" s="188">
        <f t="shared" si="6"/>
        <v>2.6578073089700997E-2</v>
      </c>
    </row>
    <row r="22" spans="1:20" ht="152.4" thickBot="1" x14ac:dyDescent="0.35">
      <c r="A22" s="64"/>
      <c r="B22" s="1"/>
      <c r="C22" s="1"/>
      <c r="D22" s="1"/>
      <c r="E22" s="1" t="s">
        <v>123</v>
      </c>
      <c r="F22" s="2" t="s">
        <v>0</v>
      </c>
      <c r="G22" s="33" t="s">
        <v>165</v>
      </c>
      <c r="H22" s="33" t="s">
        <v>166</v>
      </c>
      <c r="I22" s="34" t="s">
        <v>112</v>
      </c>
      <c r="J22" s="58" t="s">
        <v>167</v>
      </c>
      <c r="K22" s="58" t="s">
        <v>168</v>
      </c>
      <c r="L22" s="34" t="s">
        <v>109</v>
      </c>
      <c r="M22" s="58" t="s">
        <v>169</v>
      </c>
      <c r="N22" s="58" t="s">
        <v>170</v>
      </c>
      <c r="O22" s="58" t="s">
        <v>171</v>
      </c>
      <c r="P22" s="34" t="s">
        <v>109</v>
      </c>
      <c r="Q22" s="135"/>
      <c r="R22" s="147"/>
      <c r="S22" s="195"/>
    </row>
    <row r="23" spans="1:20" x14ac:dyDescent="0.3">
      <c r="A23" s="71" t="s">
        <v>37</v>
      </c>
      <c r="B23" s="16"/>
      <c r="C23" s="16"/>
      <c r="D23" s="16"/>
      <c r="E23" s="17"/>
      <c r="F23" s="17"/>
      <c r="G23" s="28">
        <v>5</v>
      </c>
      <c r="H23" s="28">
        <v>336</v>
      </c>
      <c r="I23" s="50">
        <f t="shared" si="0"/>
        <v>1.488095238095238E-2</v>
      </c>
      <c r="J23" s="99">
        <v>3.12</v>
      </c>
      <c r="K23" s="98">
        <v>211</v>
      </c>
      <c r="L23" s="50">
        <f t="shared" ref="L23:L56" si="9">IF(K23=0,0,J23/K23)</f>
        <v>1.4786729857819906E-2</v>
      </c>
      <c r="M23" s="164">
        <v>3</v>
      </c>
      <c r="N23" s="93">
        <v>2.94</v>
      </c>
      <c r="O23" s="113">
        <v>35</v>
      </c>
      <c r="P23" s="50">
        <f t="shared" ref="P23:P56" si="10">IF(O23=0,0,N23/O23)</f>
        <v>8.4000000000000005E-2</v>
      </c>
      <c r="Q23" s="135"/>
      <c r="R23" s="186">
        <f t="shared" ref="R23:R56" si="11">IF((K23+O23)&gt;0,(J23+N23)/(K23+O23),"")</f>
        <v>2.4634146341463416E-2</v>
      </c>
      <c r="S23" s="188">
        <f t="shared" ref="S23:S56" si="12">IF((K23+O23)&gt;0,(G23+M23)/(K23+O23),"")</f>
        <v>3.2520325203252036E-2</v>
      </c>
    </row>
    <row r="24" spans="1:20" x14ac:dyDescent="0.3">
      <c r="A24" s="72"/>
      <c r="B24" s="18"/>
      <c r="C24" s="18"/>
      <c r="D24" s="18"/>
      <c r="E24" s="19" t="s">
        <v>214</v>
      </c>
      <c r="F24" s="19" t="s">
        <v>86</v>
      </c>
      <c r="G24" s="20"/>
      <c r="H24" s="20">
        <v>12</v>
      </c>
      <c r="I24" s="50">
        <f t="shared" si="0"/>
        <v>0</v>
      </c>
      <c r="J24" s="97"/>
      <c r="K24" s="100">
        <v>8</v>
      </c>
      <c r="L24" s="50">
        <f t="shared" si="9"/>
        <v>0</v>
      </c>
      <c r="M24" s="165"/>
      <c r="N24" s="86"/>
      <c r="O24" s="100">
        <v>1</v>
      </c>
      <c r="P24" s="50">
        <f t="shared" si="10"/>
        <v>0</v>
      </c>
      <c r="Q24" s="135"/>
      <c r="R24" s="237">
        <f t="shared" si="11"/>
        <v>0</v>
      </c>
      <c r="S24" s="237">
        <f t="shared" si="12"/>
        <v>0</v>
      </c>
    </row>
    <row r="25" spans="1:20" x14ac:dyDescent="0.3">
      <c r="A25" s="72"/>
      <c r="B25" s="18"/>
      <c r="C25" s="18"/>
      <c r="D25" s="18"/>
      <c r="E25" s="19" t="s">
        <v>215</v>
      </c>
      <c r="F25" s="19" t="s">
        <v>86</v>
      </c>
      <c r="G25" s="20"/>
      <c r="H25" s="20">
        <v>13</v>
      </c>
      <c r="I25" s="50"/>
      <c r="J25" s="97"/>
      <c r="K25" s="100">
        <v>7</v>
      </c>
      <c r="L25" s="50"/>
      <c r="M25" s="165"/>
      <c r="N25" s="86"/>
      <c r="O25" s="100"/>
      <c r="P25" s="50"/>
      <c r="Q25" s="135"/>
      <c r="R25" s="237">
        <f>IF((K25+O25)&gt;0,(J25+N25)/(K25+O25),"")</f>
        <v>0</v>
      </c>
      <c r="S25" s="237">
        <f t="shared" ref="S25" si="13">IF((K25+O25)&gt;0,(G25+M25)/(K25+O25),"")</f>
        <v>0</v>
      </c>
    </row>
    <row r="26" spans="1:20" x14ac:dyDescent="0.3">
      <c r="A26" s="72"/>
      <c r="B26" s="18"/>
      <c r="C26" s="18"/>
      <c r="D26" s="18"/>
      <c r="E26" s="19" t="s">
        <v>19</v>
      </c>
      <c r="F26" s="19" t="s">
        <v>20</v>
      </c>
      <c r="G26" s="20">
        <v>1</v>
      </c>
      <c r="H26" s="20">
        <v>4</v>
      </c>
      <c r="I26" s="50">
        <f>IF(H26=0,0,G26/H26)</f>
        <v>0.25</v>
      </c>
      <c r="J26" s="97">
        <v>0.93600000000000005</v>
      </c>
      <c r="K26" s="100">
        <v>2</v>
      </c>
      <c r="L26" s="50">
        <f t="shared" si="9"/>
        <v>0.46800000000000003</v>
      </c>
      <c r="M26" s="165"/>
      <c r="N26" s="86"/>
      <c r="O26" s="100">
        <v>1</v>
      </c>
      <c r="P26" s="50">
        <f t="shared" si="10"/>
        <v>0</v>
      </c>
      <c r="Q26" s="135"/>
      <c r="R26" s="237">
        <f>IF((K26+O26)&gt;0,(J26+N26)/(K26+O26),"")</f>
        <v>0.312</v>
      </c>
      <c r="S26" s="237">
        <f>IF((K26+O26)&gt;0,(G26+M26)/(K26+O26),"")</f>
        <v>0.33333333333333331</v>
      </c>
    </row>
    <row r="27" spans="1:20" x14ac:dyDescent="0.3">
      <c r="A27" s="72"/>
      <c r="B27" s="18"/>
      <c r="C27" s="18"/>
      <c r="D27" s="18"/>
      <c r="E27" s="19" t="s">
        <v>21</v>
      </c>
      <c r="F27" s="19" t="s">
        <v>20</v>
      </c>
      <c r="G27" s="20"/>
      <c r="H27" s="20">
        <v>8</v>
      </c>
      <c r="I27" s="50">
        <f t="shared" si="0"/>
        <v>0</v>
      </c>
      <c r="J27" s="97"/>
      <c r="K27" s="100">
        <v>6</v>
      </c>
      <c r="L27" s="50">
        <f t="shared" si="9"/>
        <v>0</v>
      </c>
      <c r="M27" s="165"/>
      <c r="N27" s="86"/>
      <c r="O27" s="100"/>
      <c r="P27" s="50">
        <f t="shared" si="10"/>
        <v>0</v>
      </c>
      <c r="Q27" s="135"/>
      <c r="R27" s="237">
        <f t="shared" si="11"/>
        <v>0</v>
      </c>
      <c r="S27" s="237">
        <f t="shared" si="12"/>
        <v>0</v>
      </c>
    </row>
    <row r="28" spans="1:20" x14ac:dyDescent="0.3">
      <c r="A28" s="72"/>
      <c r="B28" s="18"/>
      <c r="C28" s="18"/>
      <c r="D28" s="18"/>
      <c r="E28" s="19" t="s">
        <v>48</v>
      </c>
      <c r="F28" s="19" t="s">
        <v>49</v>
      </c>
      <c r="G28" s="20"/>
      <c r="H28" s="20">
        <v>44</v>
      </c>
      <c r="I28" s="50">
        <f t="shared" si="0"/>
        <v>0</v>
      </c>
      <c r="J28" s="97"/>
      <c r="K28" s="100">
        <v>34</v>
      </c>
      <c r="L28" s="50">
        <f t="shared" si="9"/>
        <v>0</v>
      </c>
      <c r="M28" s="165">
        <v>2</v>
      </c>
      <c r="N28" s="86">
        <v>2.06</v>
      </c>
      <c r="O28" s="100">
        <v>9</v>
      </c>
      <c r="P28" s="50">
        <f t="shared" si="10"/>
        <v>0.22888888888888889</v>
      </c>
      <c r="Q28" s="135"/>
      <c r="R28" s="237">
        <f>IF((K28+O28)&gt;0,(J28+N28)/(K28+O28),"")</f>
        <v>4.790697674418605E-2</v>
      </c>
      <c r="S28" s="237">
        <f t="shared" si="12"/>
        <v>4.6511627906976744E-2</v>
      </c>
    </row>
    <row r="29" spans="1:20" x14ac:dyDescent="0.3">
      <c r="A29" s="137"/>
      <c r="B29" s="37"/>
      <c r="C29" s="37"/>
      <c r="D29" s="37"/>
      <c r="E29" s="19" t="s">
        <v>53</v>
      </c>
      <c r="F29" s="19" t="s">
        <v>54</v>
      </c>
      <c r="G29" s="20"/>
      <c r="H29" s="20">
        <v>20</v>
      </c>
      <c r="I29" s="50">
        <f t="shared" si="0"/>
        <v>0</v>
      </c>
      <c r="J29" s="97"/>
      <c r="K29" s="100">
        <v>4</v>
      </c>
      <c r="L29" s="50">
        <f t="shared" si="9"/>
        <v>0</v>
      </c>
      <c r="M29" s="165"/>
      <c r="N29" s="86"/>
      <c r="O29" s="100">
        <v>2</v>
      </c>
      <c r="P29" s="50">
        <f t="shared" si="10"/>
        <v>0</v>
      </c>
      <c r="Q29" s="135"/>
      <c r="R29" s="237">
        <f t="shared" si="11"/>
        <v>0</v>
      </c>
      <c r="S29" s="237">
        <f t="shared" si="12"/>
        <v>0</v>
      </c>
    </row>
    <row r="30" spans="1:20" x14ac:dyDescent="0.3">
      <c r="A30" s="137"/>
      <c r="B30" s="37"/>
      <c r="C30" s="37"/>
      <c r="D30" s="37"/>
      <c r="E30" s="19" t="s">
        <v>175</v>
      </c>
      <c r="F30" s="19" t="s">
        <v>157</v>
      </c>
      <c r="G30" s="20"/>
      <c r="H30" s="20">
        <v>1</v>
      </c>
      <c r="I30" s="50">
        <f t="shared" si="0"/>
        <v>0</v>
      </c>
      <c r="J30" s="97"/>
      <c r="K30" s="100"/>
      <c r="L30" s="50">
        <f t="shared" si="9"/>
        <v>0</v>
      </c>
      <c r="M30" s="165"/>
      <c r="N30" s="86"/>
      <c r="O30" s="100"/>
      <c r="P30" s="50">
        <f t="shared" si="10"/>
        <v>0</v>
      </c>
      <c r="Q30" s="135"/>
      <c r="R30" s="237" t="str">
        <f t="shared" si="11"/>
        <v/>
      </c>
      <c r="S30" s="237" t="str">
        <f t="shared" si="12"/>
        <v/>
      </c>
    </row>
    <row r="31" spans="1:20" x14ac:dyDescent="0.3">
      <c r="A31" s="137"/>
      <c r="B31" s="37"/>
      <c r="C31" s="37"/>
      <c r="D31" s="37"/>
      <c r="E31" s="19" t="s">
        <v>180</v>
      </c>
      <c r="F31" s="19" t="s">
        <v>157</v>
      </c>
      <c r="G31" s="20"/>
      <c r="H31" s="20"/>
      <c r="I31" s="50"/>
      <c r="J31" s="97"/>
      <c r="K31" s="100"/>
      <c r="L31" s="50"/>
      <c r="M31" s="165"/>
      <c r="N31" s="86"/>
      <c r="O31" s="100">
        <v>1</v>
      </c>
      <c r="P31" s="50">
        <f t="shared" si="10"/>
        <v>0</v>
      </c>
      <c r="Q31" s="135"/>
      <c r="R31" s="237">
        <f t="shared" si="11"/>
        <v>0</v>
      </c>
      <c r="S31" s="237">
        <f t="shared" si="12"/>
        <v>0</v>
      </c>
    </row>
    <row r="32" spans="1:20" x14ac:dyDescent="0.3">
      <c r="A32" s="137"/>
      <c r="B32" s="37"/>
      <c r="C32" s="37"/>
      <c r="D32" s="37"/>
      <c r="E32" s="19" t="s">
        <v>22</v>
      </c>
      <c r="F32" s="19" t="s">
        <v>23</v>
      </c>
      <c r="G32" s="20"/>
      <c r="H32" s="20">
        <v>23</v>
      </c>
      <c r="I32" s="50">
        <f t="shared" si="0"/>
        <v>0</v>
      </c>
      <c r="J32" s="97"/>
      <c r="K32" s="100">
        <v>6</v>
      </c>
      <c r="L32" s="50">
        <f t="shared" si="9"/>
        <v>0</v>
      </c>
      <c r="M32" s="185"/>
      <c r="N32" s="161"/>
      <c r="O32" s="100">
        <v>1</v>
      </c>
      <c r="P32" s="50">
        <f t="shared" si="10"/>
        <v>0</v>
      </c>
      <c r="Q32" s="146"/>
      <c r="R32" s="237">
        <f t="shared" si="11"/>
        <v>0</v>
      </c>
      <c r="S32" s="237">
        <f t="shared" si="12"/>
        <v>0</v>
      </c>
      <c r="T32" s="22"/>
    </row>
    <row r="33" spans="1:20" x14ac:dyDescent="0.3">
      <c r="A33" s="137"/>
      <c r="B33" s="37"/>
      <c r="C33" s="37"/>
      <c r="D33" s="37"/>
      <c r="E33" s="19" t="s">
        <v>24</v>
      </c>
      <c r="F33" s="19" t="s">
        <v>23</v>
      </c>
      <c r="G33" s="20">
        <v>3</v>
      </c>
      <c r="H33" s="20">
        <v>13</v>
      </c>
      <c r="I33" s="50">
        <f t="shared" si="0"/>
        <v>0.23076923076923078</v>
      </c>
      <c r="J33" s="97">
        <v>1.59</v>
      </c>
      <c r="K33" s="100">
        <v>11</v>
      </c>
      <c r="L33" s="50">
        <f t="shared" si="9"/>
        <v>0.14454545454545456</v>
      </c>
      <c r="M33" s="165">
        <v>1</v>
      </c>
      <c r="N33" s="86">
        <v>0.88300000000000001</v>
      </c>
      <c r="O33" s="100">
        <v>4</v>
      </c>
      <c r="P33" s="50">
        <f t="shared" si="10"/>
        <v>0.22075</v>
      </c>
      <c r="Q33" s="146"/>
      <c r="R33" s="237">
        <f t="shared" si="11"/>
        <v>0.16486666666666666</v>
      </c>
      <c r="S33" s="237">
        <f t="shared" si="12"/>
        <v>0.26666666666666666</v>
      </c>
      <c r="T33" s="22"/>
    </row>
    <row r="34" spans="1:20" x14ac:dyDescent="0.3">
      <c r="A34" s="137"/>
      <c r="B34" s="37"/>
      <c r="C34" s="37"/>
      <c r="D34" s="37"/>
      <c r="E34" s="19" t="s">
        <v>39</v>
      </c>
      <c r="F34" s="19" t="s">
        <v>52</v>
      </c>
      <c r="G34" s="20"/>
      <c r="H34" s="20">
        <v>8</v>
      </c>
      <c r="I34" s="50">
        <f t="shared" si="0"/>
        <v>0</v>
      </c>
      <c r="J34" s="97"/>
      <c r="K34" s="100">
        <v>2</v>
      </c>
      <c r="L34" s="50">
        <f t="shared" si="9"/>
        <v>0</v>
      </c>
      <c r="M34" s="165"/>
      <c r="N34" s="86"/>
      <c r="O34" s="100">
        <v>1</v>
      </c>
      <c r="P34" s="50">
        <f t="shared" si="10"/>
        <v>0</v>
      </c>
      <c r="Q34" s="135"/>
      <c r="R34" s="237">
        <f t="shared" si="11"/>
        <v>0</v>
      </c>
      <c r="S34" s="237">
        <f t="shared" si="12"/>
        <v>0</v>
      </c>
    </row>
    <row r="35" spans="1:20" x14ac:dyDescent="0.3">
      <c r="A35" s="137"/>
      <c r="B35" s="37"/>
      <c r="C35" s="37"/>
      <c r="D35" s="37"/>
      <c r="E35" s="19" t="s">
        <v>25</v>
      </c>
      <c r="F35" s="19" t="s">
        <v>26</v>
      </c>
      <c r="G35" s="20"/>
      <c r="H35" s="20">
        <v>11</v>
      </c>
      <c r="I35" s="50">
        <f t="shared" si="0"/>
        <v>0</v>
      </c>
      <c r="J35" s="97"/>
      <c r="K35" s="100">
        <v>2</v>
      </c>
      <c r="L35" s="50">
        <f t="shared" si="9"/>
        <v>0</v>
      </c>
      <c r="M35" s="165"/>
      <c r="N35" s="86"/>
      <c r="O35" s="100"/>
      <c r="P35" s="50">
        <f t="shared" si="10"/>
        <v>0</v>
      </c>
      <c r="Q35" s="135"/>
      <c r="R35" s="237">
        <f t="shared" si="11"/>
        <v>0</v>
      </c>
      <c r="S35" s="237">
        <f t="shared" si="12"/>
        <v>0</v>
      </c>
    </row>
    <row r="36" spans="1:20" x14ac:dyDescent="0.3">
      <c r="A36" s="137"/>
      <c r="B36" s="37"/>
      <c r="C36" s="37"/>
      <c r="D36" s="37"/>
      <c r="E36" s="19" t="s">
        <v>27</v>
      </c>
      <c r="F36" s="19" t="s">
        <v>59</v>
      </c>
      <c r="G36" s="20">
        <v>1</v>
      </c>
      <c r="H36" s="20">
        <v>6</v>
      </c>
      <c r="I36" s="50">
        <f t="shared" si="0"/>
        <v>0.16666666666666666</v>
      </c>
      <c r="J36" s="97">
        <v>0.58699999999999997</v>
      </c>
      <c r="K36" s="100">
        <v>6</v>
      </c>
      <c r="L36" s="50">
        <f t="shared" si="9"/>
        <v>9.7833333333333328E-2</v>
      </c>
      <c r="M36" s="165"/>
      <c r="N36" s="86"/>
      <c r="O36" s="100">
        <v>2</v>
      </c>
      <c r="P36" s="50">
        <f t="shared" si="10"/>
        <v>0</v>
      </c>
      <c r="Q36" s="135"/>
      <c r="R36" s="237">
        <f t="shared" si="11"/>
        <v>7.3374999999999996E-2</v>
      </c>
      <c r="S36" s="237">
        <f t="shared" si="12"/>
        <v>0.125</v>
      </c>
    </row>
    <row r="37" spans="1:20" x14ac:dyDescent="0.3">
      <c r="A37" s="137"/>
      <c r="B37" s="37"/>
      <c r="C37" s="37"/>
      <c r="D37" s="37"/>
      <c r="E37" s="19" t="s">
        <v>40</v>
      </c>
      <c r="F37" s="26" t="s">
        <v>96</v>
      </c>
      <c r="G37" s="20"/>
      <c r="H37" s="20">
        <v>11</v>
      </c>
      <c r="I37" s="50">
        <f t="shared" si="0"/>
        <v>0</v>
      </c>
      <c r="J37" s="97"/>
      <c r="K37" s="100">
        <v>11</v>
      </c>
      <c r="L37" s="50">
        <f t="shared" si="9"/>
        <v>0</v>
      </c>
      <c r="M37" s="165"/>
      <c r="N37" s="86"/>
      <c r="O37" s="100">
        <v>2</v>
      </c>
      <c r="P37" s="50">
        <f t="shared" si="10"/>
        <v>0</v>
      </c>
      <c r="Q37" s="135"/>
      <c r="R37" s="237">
        <f t="shared" si="11"/>
        <v>0</v>
      </c>
      <c r="S37" s="237">
        <f t="shared" si="12"/>
        <v>0</v>
      </c>
    </row>
    <row r="38" spans="1:20" x14ac:dyDescent="0.3">
      <c r="A38" s="137"/>
      <c r="B38" s="37"/>
      <c r="C38" s="37"/>
      <c r="D38" s="37"/>
      <c r="E38" s="19" t="s">
        <v>43</v>
      </c>
      <c r="F38" s="19" t="s">
        <v>72</v>
      </c>
      <c r="G38" s="20"/>
      <c r="H38" s="20">
        <v>23</v>
      </c>
      <c r="I38" s="50">
        <f t="shared" si="0"/>
        <v>0</v>
      </c>
      <c r="J38" s="97"/>
      <c r="K38" s="100">
        <v>7</v>
      </c>
      <c r="L38" s="50">
        <f t="shared" si="9"/>
        <v>0</v>
      </c>
      <c r="M38" s="165"/>
      <c r="N38" s="86"/>
      <c r="O38" s="100">
        <v>1</v>
      </c>
      <c r="P38" s="50">
        <f t="shared" si="10"/>
        <v>0</v>
      </c>
      <c r="Q38" s="135"/>
      <c r="R38" s="237">
        <f t="shared" si="11"/>
        <v>0</v>
      </c>
      <c r="S38" s="237">
        <f t="shared" si="12"/>
        <v>0</v>
      </c>
    </row>
    <row r="39" spans="1:20" x14ac:dyDescent="0.3">
      <c r="A39" s="137"/>
      <c r="B39" s="37"/>
      <c r="C39" s="37"/>
      <c r="D39" s="37"/>
      <c r="E39" s="19" t="s">
        <v>46</v>
      </c>
      <c r="F39" s="19" t="s">
        <v>47</v>
      </c>
      <c r="G39" s="38"/>
      <c r="H39" s="20">
        <v>4</v>
      </c>
      <c r="I39" s="50">
        <f t="shared" si="0"/>
        <v>0</v>
      </c>
      <c r="J39" s="97"/>
      <c r="K39" s="100">
        <v>2</v>
      </c>
      <c r="L39" s="50">
        <f t="shared" si="9"/>
        <v>0</v>
      </c>
      <c r="M39" s="165"/>
      <c r="N39" s="86"/>
      <c r="O39" s="100"/>
      <c r="P39" s="50">
        <f t="shared" si="10"/>
        <v>0</v>
      </c>
      <c r="Q39" s="135"/>
      <c r="R39" s="237">
        <f t="shared" si="11"/>
        <v>0</v>
      </c>
      <c r="S39" s="237">
        <f t="shared" si="12"/>
        <v>0</v>
      </c>
    </row>
    <row r="40" spans="1:20" x14ac:dyDescent="0.3">
      <c r="A40" s="137"/>
      <c r="B40" s="37"/>
      <c r="C40" s="37"/>
      <c r="D40" s="37"/>
      <c r="E40" s="19" t="s">
        <v>44</v>
      </c>
      <c r="F40" s="19" t="s">
        <v>45</v>
      </c>
      <c r="G40" s="38"/>
      <c r="H40" s="20">
        <v>18</v>
      </c>
      <c r="I40" s="50">
        <f t="shared" si="0"/>
        <v>0</v>
      </c>
      <c r="J40" s="97"/>
      <c r="K40" s="100">
        <v>9</v>
      </c>
      <c r="L40" s="50">
        <f t="shared" si="9"/>
        <v>0</v>
      </c>
      <c r="M40" s="165"/>
      <c r="N40" s="86"/>
      <c r="O40" s="100">
        <v>3</v>
      </c>
      <c r="P40" s="50">
        <f t="shared" si="10"/>
        <v>0</v>
      </c>
      <c r="Q40" s="135"/>
      <c r="R40" s="237">
        <f t="shared" si="11"/>
        <v>0</v>
      </c>
      <c r="S40" s="237">
        <f t="shared" si="12"/>
        <v>0</v>
      </c>
    </row>
    <row r="41" spans="1:20" x14ac:dyDescent="0.3">
      <c r="A41" s="137"/>
      <c r="B41" s="37"/>
      <c r="C41" s="37"/>
      <c r="D41" s="37"/>
      <c r="E41" s="19" t="s">
        <v>50</v>
      </c>
      <c r="F41" s="19" t="s">
        <v>51</v>
      </c>
      <c r="G41" s="38"/>
      <c r="H41" s="20">
        <v>2</v>
      </c>
      <c r="I41" s="50">
        <f t="shared" si="0"/>
        <v>0</v>
      </c>
      <c r="J41" s="97"/>
      <c r="K41" s="100">
        <v>2</v>
      </c>
      <c r="L41" s="50">
        <f t="shared" si="9"/>
        <v>0</v>
      </c>
      <c r="M41" s="165"/>
      <c r="N41" s="86"/>
      <c r="O41" s="100">
        <v>2</v>
      </c>
      <c r="P41" s="50">
        <f t="shared" si="10"/>
        <v>0</v>
      </c>
      <c r="Q41" s="146"/>
      <c r="R41" s="237">
        <f t="shared" si="11"/>
        <v>0</v>
      </c>
      <c r="S41" s="237">
        <f t="shared" si="12"/>
        <v>0</v>
      </c>
      <c r="T41" s="22"/>
    </row>
    <row r="42" spans="1:20" x14ac:dyDescent="0.3">
      <c r="A42" s="137"/>
      <c r="B42" s="37"/>
      <c r="C42" s="37"/>
      <c r="D42" s="37"/>
      <c r="E42" s="19" t="s">
        <v>28</v>
      </c>
      <c r="F42" s="19" t="s">
        <v>41</v>
      </c>
      <c r="G42" s="38"/>
      <c r="H42" s="20">
        <v>20</v>
      </c>
      <c r="I42" s="50">
        <f t="shared" si="0"/>
        <v>0</v>
      </c>
      <c r="J42" s="97"/>
      <c r="K42" s="100">
        <v>20</v>
      </c>
      <c r="L42" s="50">
        <f t="shared" si="9"/>
        <v>0</v>
      </c>
      <c r="M42" s="165"/>
      <c r="N42" s="86"/>
      <c r="O42" s="100">
        <v>4</v>
      </c>
      <c r="P42" s="50">
        <f t="shared" si="10"/>
        <v>0</v>
      </c>
      <c r="Q42" s="146"/>
      <c r="R42" s="237">
        <f t="shared" si="11"/>
        <v>0</v>
      </c>
      <c r="S42" s="237">
        <f t="shared" si="12"/>
        <v>0</v>
      </c>
      <c r="T42" s="22"/>
    </row>
    <row r="43" spans="1:20" x14ac:dyDescent="0.3">
      <c r="A43" s="137"/>
      <c r="B43" s="37"/>
      <c r="C43" s="37"/>
      <c r="D43" s="37"/>
      <c r="E43" s="19" t="s">
        <v>29</v>
      </c>
      <c r="F43" s="19" t="s">
        <v>30</v>
      </c>
      <c r="G43" s="20"/>
      <c r="H43" s="20">
        <v>27</v>
      </c>
      <c r="I43" s="50">
        <f t="shared" si="0"/>
        <v>0</v>
      </c>
      <c r="J43" s="97"/>
      <c r="K43" s="100">
        <v>27</v>
      </c>
      <c r="L43" s="50">
        <f t="shared" si="9"/>
        <v>0</v>
      </c>
      <c r="M43" s="165"/>
      <c r="N43" s="86"/>
      <c r="O43" s="100">
        <v>1</v>
      </c>
      <c r="P43" s="50">
        <f t="shared" si="10"/>
        <v>0</v>
      </c>
      <c r="Q43" s="135"/>
      <c r="R43" s="237">
        <f t="shared" si="11"/>
        <v>0</v>
      </c>
      <c r="S43" s="237">
        <f t="shared" si="12"/>
        <v>0</v>
      </c>
    </row>
    <row r="44" spans="1:20" x14ac:dyDescent="0.3">
      <c r="A44" s="137"/>
      <c r="B44" s="37"/>
      <c r="C44" s="37"/>
      <c r="D44" s="37"/>
      <c r="E44" s="19" t="s">
        <v>216</v>
      </c>
      <c r="F44" s="19" t="s">
        <v>61</v>
      </c>
      <c r="G44" s="20"/>
      <c r="H44" s="20">
        <v>12</v>
      </c>
      <c r="I44" s="50">
        <f t="shared" si="0"/>
        <v>0</v>
      </c>
      <c r="J44" s="97"/>
      <c r="K44" s="100">
        <v>5</v>
      </c>
      <c r="L44" s="50">
        <f t="shared" si="9"/>
        <v>0</v>
      </c>
      <c r="M44" s="165"/>
      <c r="N44" s="86"/>
      <c r="O44" s="100"/>
      <c r="P44" s="50">
        <f t="shared" si="10"/>
        <v>0</v>
      </c>
      <c r="Q44" s="135"/>
      <c r="R44" s="237">
        <f t="shared" si="11"/>
        <v>0</v>
      </c>
      <c r="S44" s="237">
        <f t="shared" si="12"/>
        <v>0</v>
      </c>
    </row>
    <row r="45" spans="1:20" x14ac:dyDescent="0.3">
      <c r="A45" s="137"/>
      <c r="B45" s="37"/>
      <c r="C45" s="37"/>
      <c r="D45" s="37"/>
      <c r="E45" s="19" t="s">
        <v>217</v>
      </c>
      <c r="F45" s="19" t="s">
        <v>61</v>
      </c>
      <c r="G45" s="20"/>
      <c r="H45" s="20">
        <v>11</v>
      </c>
      <c r="I45" s="50">
        <f t="shared" si="0"/>
        <v>0</v>
      </c>
      <c r="J45" s="97"/>
      <c r="K45" s="100">
        <v>11</v>
      </c>
      <c r="L45" s="50">
        <f t="shared" si="9"/>
        <v>0</v>
      </c>
      <c r="M45" s="165"/>
      <c r="N45" s="86"/>
      <c r="O45" s="100"/>
      <c r="P45" s="50"/>
      <c r="Q45" s="135"/>
      <c r="R45" s="237">
        <f t="shared" si="11"/>
        <v>0</v>
      </c>
      <c r="S45" s="237">
        <f t="shared" si="12"/>
        <v>0</v>
      </c>
    </row>
    <row r="46" spans="1:20" x14ac:dyDescent="0.3">
      <c r="A46" s="137"/>
      <c r="B46" s="37"/>
      <c r="C46" s="37"/>
      <c r="D46" s="37"/>
      <c r="E46" s="19" t="s">
        <v>31</v>
      </c>
      <c r="F46" s="19" t="s">
        <v>42</v>
      </c>
      <c r="G46" s="20"/>
      <c r="H46" s="20">
        <v>7</v>
      </c>
      <c r="I46" s="50">
        <f t="shared" si="0"/>
        <v>0</v>
      </c>
      <c r="J46" s="97"/>
      <c r="K46" s="100">
        <v>3</v>
      </c>
      <c r="L46" s="50">
        <f t="shared" si="9"/>
        <v>0</v>
      </c>
      <c r="M46" s="185"/>
      <c r="N46" s="161"/>
      <c r="O46" s="100"/>
      <c r="P46" s="50">
        <f t="shared" si="10"/>
        <v>0</v>
      </c>
      <c r="Q46" s="135"/>
      <c r="R46" s="237">
        <f t="shared" si="11"/>
        <v>0</v>
      </c>
      <c r="S46" s="237">
        <f t="shared" si="12"/>
        <v>0</v>
      </c>
    </row>
    <row r="47" spans="1:20" x14ac:dyDescent="0.3">
      <c r="A47" s="137"/>
      <c r="B47" s="37"/>
      <c r="C47" s="37"/>
      <c r="D47" s="37"/>
      <c r="E47" s="19" t="s">
        <v>63</v>
      </c>
      <c r="F47" s="19" t="s">
        <v>55</v>
      </c>
      <c r="G47" s="20"/>
      <c r="H47" s="20">
        <v>7</v>
      </c>
      <c r="I47" s="50">
        <f t="shared" si="0"/>
        <v>0</v>
      </c>
      <c r="J47" s="97"/>
      <c r="K47" s="100">
        <v>1</v>
      </c>
      <c r="L47" s="50">
        <f t="shared" si="9"/>
        <v>0</v>
      </c>
      <c r="M47" s="185"/>
      <c r="N47" s="161"/>
      <c r="O47" s="100"/>
      <c r="P47" s="50">
        <f t="shared" si="10"/>
        <v>0</v>
      </c>
      <c r="Q47" s="135"/>
      <c r="R47" s="237">
        <f t="shared" si="11"/>
        <v>0</v>
      </c>
      <c r="S47" s="237">
        <f t="shared" si="12"/>
        <v>0</v>
      </c>
    </row>
    <row r="48" spans="1:20" x14ac:dyDescent="0.3">
      <c r="A48" s="137"/>
      <c r="B48" s="37"/>
      <c r="C48" s="37"/>
      <c r="D48" s="37"/>
      <c r="E48" s="20" t="s">
        <v>91</v>
      </c>
      <c r="F48" s="20" t="s">
        <v>95</v>
      </c>
      <c r="G48" s="20"/>
      <c r="H48" s="20">
        <v>4</v>
      </c>
      <c r="I48" s="50">
        <f t="shared" si="0"/>
        <v>0</v>
      </c>
      <c r="J48" s="97"/>
      <c r="K48" s="100"/>
      <c r="L48" s="50">
        <f t="shared" si="9"/>
        <v>0</v>
      </c>
      <c r="M48" s="165"/>
      <c r="N48" s="86"/>
      <c r="O48" s="100"/>
      <c r="P48" s="50">
        <f t="shared" si="10"/>
        <v>0</v>
      </c>
      <c r="Q48" s="135"/>
      <c r="R48" s="237" t="str">
        <f t="shared" si="11"/>
        <v/>
      </c>
      <c r="S48" s="237" t="str">
        <f t="shared" si="12"/>
        <v/>
      </c>
    </row>
    <row r="49" spans="1:19" x14ac:dyDescent="0.3">
      <c r="A49" s="137"/>
      <c r="B49" s="37"/>
      <c r="C49" s="37"/>
      <c r="D49" s="37"/>
      <c r="E49" s="20" t="s">
        <v>91</v>
      </c>
      <c r="F49" s="20" t="s">
        <v>151</v>
      </c>
      <c r="G49" s="20"/>
      <c r="H49" s="20">
        <v>10</v>
      </c>
      <c r="I49" s="50">
        <f t="shared" si="0"/>
        <v>0</v>
      </c>
      <c r="J49" s="97"/>
      <c r="K49" s="100">
        <v>10</v>
      </c>
      <c r="L49" s="50">
        <f t="shared" si="9"/>
        <v>0</v>
      </c>
      <c r="M49" s="165"/>
      <c r="N49" s="86"/>
      <c r="O49" s="100"/>
      <c r="P49" s="50">
        <f t="shared" si="10"/>
        <v>0</v>
      </c>
      <c r="Q49" s="135"/>
      <c r="R49" s="237">
        <f t="shared" si="11"/>
        <v>0</v>
      </c>
      <c r="S49" s="237">
        <f t="shared" si="12"/>
        <v>0</v>
      </c>
    </row>
    <row r="50" spans="1:19" x14ac:dyDescent="0.3">
      <c r="A50" s="137"/>
      <c r="B50" s="37"/>
      <c r="C50" s="37"/>
      <c r="D50" s="37"/>
      <c r="E50" s="20" t="s">
        <v>66</v>
      </c>
      <c r="F50" s="20" t="s">
        <v>55</v>
      </c>
      <c r="G50" s="20"/>
      <c r="H50" s="20">
        <v>14</v>
      </c>
      <c r="I50" s="50">
        <f t="shared" si="0"/>
        <v>0</v>
      </c>
      <c r="J50" s="97"/>
      <c r="K50" s="100">
        <v>12</v>
      </c>
      <c r="L50" s="50">
        <f t="shared" si="9"/>
        <v>0</v>
      </c>
      <c r="M50" s="165"/>
      <c r="N50" s="86"/>
      <c r="O50" s="100"/>
      <c r="P50" s="50">
        <f t="shared" si="10"/>
        <v>0</v>
      </c>
      <c r="Q50" s="135"/>
      <c r="R50" s="237">
        <f t="shared" si="11"/>
        <v>0</v>
      </c>
      <c r="S50" s="237">
        <f t="shared" si="12"/>
        <v>0</v>
      </c>
    </row>
    <row r="51" spans="1:19" x14ac:dyDescent="0.3">
      <c r="A51" s="137"/>
      <c r="B51" s="37"/>
      <c r="C51" s="37"/>
      <c r="D51" s="37"/>
      <c r="E51" s="20" t="s">
        <v>67</v>
      </c>
      <c r="F51" s="20" t="s">
        <v>68</v>
      </c>
      <c r="G51" s="20"/>
      <c r="H51" s="20">
        <v>1</v>
      </c>
      <c r="I51" s="50">
        <f t="shared" si="0"/>
        <v>0</v>
      </c>
      <c r="J51" s="97"/>
      <c r="K51" s="100">
        <v>1</v>
      </c>
      <c r="L51" s="50">
        <f t="shared" si="9"/>
        <v>0</v>
      </c>
      <c r="M51" s="165"/>
      <c r="N51" s="86"/>
      <c r="O51" s="100"/>
      <c r="P51" s="50">
        <f t="shared" si="10"/>
        <v>0</v>
      </c>
      <c r="Q51" s="135"/>
      <c r="R51" s="237">
        <f t="shared" si="11"/>
        <v>0</v>
      </c>
      <c r="S51" s="237">
        <f t="shared" si="12"/>
        <v>0</v>
      </c>
    </row>
    <row r="52" spans="1:19" x14ac:dyDescent="0.3">
      <c r="A52" s="137"/>
      <c r="B52" s="37"/>
      <c r="C52" s="37"/>
      <c r="D52" s="37"/>
      <c r="E52" s="20" t="s">
        <v>149</v>
      </c>
      <c r="F52" s="20" t="s">
        <v>150</v>
      </c>
      <c r="G52" s="20"/>
      <c r="H52" s="20"/>
      <c r="I52" s="50">
        <f t="shared" si="0"/>
        <v>0</v>
      </c>
      <c r="J52" s="97"/>
      <c r="K52" s="100"/>
      <c r="L52" s="50">
        <f t="shared" si="9"/>
        <v>0</v>
      </c>
      <c r="M52" s="165"/>
      <c r="N52" s="86"/>
      <c r="O52" s="100"/>
      <c r="P52" s="50">
        <f t="shared" si="10"/>
        <v>0</v>
      </c>
      <c r="Q52" s="135"/>
      <c r="R52" s="237" t="str">
        <f t="shared" si="11"/>
        <v/>
      </c>
      <c r="S52" s="237" t="str">
        <f t="shared" si="12"/>
        <v/>
      </c>
    </row>
    <row r="53" spans="1:19" x14ac:dyDescent="0.3">
      <c r="A53" s="137"/>
      <c r="B53" s="37"/>
      <c r="C53" s="37"/>
      <c r="D53" s="37"/>
      <c r="E53" s="20" t="s">
        <v>156</v>
      </c>
      <c r="F53" s="20" t="s">
        <v>157</v>
      </c>
      <c r="G53" s="20"/>
      <c r="H53" s="20">
        <v>1</v>
      </c>
      <c r="I53" s="50">
        <f t="shared" si="0"/>
        <v>0</v>
      </c>
      <c r="J53" s="97"/>
      <c r="K53" s="100">
        <v>1</v>
      </c>
      <c r="L53" s="50">
        <f t="shared" si="9"/>
        <v>0</v>
      </c>
      <c r="M53" s="165"/>
      <c r="N53" s="86"/>
      <c r="O53" s="100"/>
      <c r="P53" s="50">
        <f t="shared" si="10"/>
        <v>0</v>
      </c>
      <c r="Q53" s="135"/>
      <c r="R53" s="237">
        <f t="shared" si="11"/>
        <v>0</v>
      </c>
      <c r="S53" s="237">
        <f t="shared" si="12"/>
        <v>0</v>
      </c>
    </row>
    <row r="54" spans="1:19" ht="27.6" x14ac:dyDescent="0.3">
      <c r="A54" s="137"/>
      <c r="B54" s="37"/>
      <c r="C54" s="37"/>
      <c r="D54" s="37"/>
      <c r="E54" s="20" t="s">
        <v>153</v>
      </c>
      <c r="F54" s="225" t="s">
        <v>154</v>
      </c>
      <c r="G54" s="20"/>
      <c r="H54" s="20"/>
      <c r="I54" s="50">
        <f t="shared" si="0"/>
        <v>0</v>
      </c>
      <c r="J54" s="97"/>
      <c r="K54" s="100"/>
      <c r="L54" s="50">
        <f t="shared" si="9"/>
        <v>0</v>
      </c>
      <c r="M54" s="165"/>
      <c r="N54" s="86"/>
      <c r="O54" s="100"/>
      <c r="P54" s="50">
        <f t="shared" si="10"/>
        <v>0</v>
      </c>
      <c r="Q54" s="135"/>
      <c r="R54" s="237" t="str">
        <f t="shared" si="11"/>
        <v/>
      </c>
      <c r="S54" s="237" t="str">
        <f t="shared" si="12"/>
        <v/>
      </c>
    </row>
    <row r="55" spans="1:19" x14ac:dyDescent="0.3">
      <c r="A55" s="137"/>
      <c r="B55" s="37"/>
      <c r="C55" s="37"/>
      <c r="D55" s="37"/>
      <c r="E55" s="20" t="s">
        <v>70</v>
      </c>
      <c r="F55" s="20" t="s">
        <v>94</v>
      </c>
      <c r="G55" s="20"/>
      <c r="H55" s="20">
        <v>1</v>
      </c>
      <c r="I55" s="50">
        <f t="shared" si="0"/>
        <v>0</v>
      </c>
      <c r="J55" s="97"/>
      <c r="K55" s="100">
        <v>1</v>
      </c>
      <c r="L55" s="50">
        <f t="shared" si="9"/>
        <v>0</v>
      </c>
      <c r="M55" s="165"/>
      <c r="N55" s="86"/>
      <c r="O55" s="100"/>
      <c r="P55" s="50">
        <f t="shared" si="10"/>
        <v>0</v>
      </c>
      <c r="Q55" s="135"/>
      <c r="R55" s="237">
        <f t="shared" si="11"/>
        <v>0</v>
      </c>
      <c r="S55" s="237">
        <f t="shared" si="12"/>
        <v>0</v>
      </c>
    </row>
    <row r="56" spans="1:19" ht="15" thickBot="1" x14ac:dyDescent="0.35">
      <c r="A56" s="141"/>
      <c r="B56" s="142"/>
      <c r="C56" s="142"/>
      <c r="D56" s="142"/>
      <c r="E56" s="21"/>
      <c r="F56" s="21"/>
      <c r="G56" s="89">
        <f>SUM(G24:G55)</f>
        <v>5</v>
      </c>
      <c r="H56" s="89">
        <f>SUM(H24:H55)</f>
        <v>336</v>
      </c>
      <c r="I56" s="50">
        <f t="shared" si="0"/>
        <v>1.488095238095238E-2</v>
      </c>
      <c r="J56" s="227">
        <f>SUM(J24:J55)</f>
        <v>3.1130000000000004</v>
      </c>
      <c r="K56" s="230">
        <f>SUM(K24:K55)</f>
        <v>211</v>
      </c>
      <c r="L56" s="50">
        <f t="shared" si="9"/>
        <v>1.475355450236967E-2</v>
      </c>
      <c r="M56" s="89">
        <f>SUM(M24:M55)</f>
        <v>3</v>
      </c>
      <c r="N56" s="227">
        <f>SUM(N24:N55)</f>
        <v>2.9430000000000001</v>
      </c>
      <c r="O56" s="230">
        <f>SUM(O24:O55)</f>
        <v>35</v>
      </c>
      <c r="P56" s="50">
        <f t="shared" si="10"/>
        <v>8.4085714285714291E-2</v>
      </c>
      <c r="Q56" s="135"/>
      <c r="R56" s="186">
        <f t="shared" si="11"/>
        <v>2.4617886178861792E-2</v>
      </c>
      <c r="S56" s="188">
        <f t="shared" si="12"/>
        <v>3.2520325203252036E-2</v>
      </c>
    </row>
    <row r="57" spans="1:19" ht="152.4" thickBot="1" x14ac:dyDescent="0.35">
      <c r="A57" s="64"/>
      <c r="B57" s="1"/>
      <c r="C57" s="1"/>
      <c r="D57" s="1"/>
      <c r="E57" s="1" t="s">
        <v>123</v>
      </c>
      <c r="F57" s="2" t="s">
        <v>0</v>
      </c>
      <c r="G57" s="33" t="s">
        <v>165</v>
      </c>
      <c r="H57" s="33" t="s">
        <v>166</v>
      </c>
      <c r="I57" s="34" t="s">
        <v>112</v>
      </c>
      <c r="J57" s="58" t="s">
        <v>167</v>
      </c>
      <c r="K57" s="58" t="s">
        <v>168</v>
      </c>
      <c r="L57" s="34" t="s">
        <v>109</v>
      </c>
      <c r="M57" s="58" t="s">
        <v>169</v>
      </c>
      <c r="N57" s="58" t="s">
        <v>170</v>
      </c>
      <c r="O57" s="58" t="s">
        <v>171</v>
      </c>
      <c r="P57" s="34" t="s">
        <v>109</v>
      </c>
      <c r="Q57" s="135"/>
      <c r="R57" s="147"/>
      <c r="S57" s="195"/>
    </row>
    <row r="58" spans="1:19" x14ac:dyDescent="0.3">
      <c r="A58" s="73" t="s">
        <v>74</v>
      </c>
      <c r="B58" s="39"/>
      <c r="C58" s="39"/>
      <c r="D58" s="39"/>
      <c r="E58" s="39"/>
      <c r="F58" s="39"/>
      <c r="G58" s="40">
        <v>1</v>
      </c>
      <c r="H58" s="40">
        <v>12</v>
      </c>
      <c r="I58" s="51">
        <f t="shared" ref="I58:I66" si="14">IF(H58=0,0,G58/H58)</f>
        <v>8.3333333333333329E-2</v>
      </c>
      <c r="J58" s="102">
        <v>1.19</v>
      </c>
      <c r="K58" s="106">
        <v>6</v>
      </c>
      <c r="L58" s="51">
        <f t="shared" ref="L58:L66" si="15">IF(K58=0,0,J58/K58)</f>
        <v>0.19833333333333333</v>
      </c>
      <c r="M58" s="169"/>
      <c r="N58" s="54"/>
      <c r="O58" s="158"/>
      <c r="P58" s="51">
        <f>IF(O58=0,0,N58/O58)</f>
        <v>0</v>
      </c>
      <c r="Q58" s="135"/>
      <c r="R58" s="186">
        <f>IF((K58+O58)&gt;0,(J58+N58)/(K58+O58),"")</f>
        <v>0.19833333333333333</v>
      </c>
      <c r="S58" s="188">
        <f t="shared" ref="S58:S66" si="16">IF((K58+O58)&gt;0,(G58+M58)/(K58+O58),"")</f>
        <v>0.16666666666666666</v>
      </c>
    </row>
    <row r="59" spans="1:19" x14ac:dyDescent="0.3">
      <c r="A59" s="73"/>
      <c r="B59" s="39"/>
      <c r="C59" s="39"/>
      <c r="D59" s="39"/>
      <c r="E59" s="41" t="s">
        <v>79</v>
      </c>
      <c r="F59" s="42" t="s">
        <v>80</v>
      </c>
      <c r="G59" s="44"/>
      <c r="H59" s="44">
        <v>4</v>
      </c>
      <c r="I59" s="51">
        <f t="shared" si="14"/>
        <v>0</v>
      </c>
      <c r="J59" s="59"/>
      <c r="K59" s="104">
        <v>1</v>
      </c>
      <c r="L59" s="51">
        <f t="shared" si="15"/>
        <v>0</v>
      </c>
      <c r="M59" s="169"/>
      <c r="N59" s="57"/>
      <c r="O59" s="125"/>
      <c r="P59" s="51">
        <f t="shared" ref="P59:P66" si="17">IF(O59=0,0,N59/O59)</f>
        <v>0</v>
      </c>
      <c r="Q59" s="135"/>
      <c r="R59" s="237">
        <f>IF((K59+O59)&gt;0,(J59+N59)/(K59+O59),"")</f>
        <v>0</v>
      </c>
      <c r="S59" s="237">
        <f t="shared" si="16"/>
        <v>0</v>
      </c>
    </row>
    <row r="60" spans="1:19" x14ac:dyDescent="0.3">
      <c r="A60" s="73"/>
      <c r="B60" s="39"/>
      <c r="C60" s="39"/>
      <c r="D60" s="39"/>
      <c r="E60" s="41" t="s">
        <v>81</v>
      </c>
      <c r="F60" s="42" t="s">
        <v>78</v>
      </c>
      <c r="G60" s="44"/>
      <c r="H60" s="44">
        <v>2</v>
      </c>
      <c r="I60" s="51">
        <f t="shared" si="14"/>
        <v>0</v>
      </c>
      <c r="J60" s="59"/>
      <c r="K60" s="104"/>
      <c r="L60" s="51">
        <f t="shared" si="15"/>
        <v>0</v>
      </c>
      <c r="M60" s="169"/>
      <c r="N60" s="57"/>
      <c r="O60" s="125"/>
      <c r="P60" s="51">
        <f t="shared" si="17"/>
        <v>0</v>
      </c>
      <c r="Q60" s="135"/>
      <c r="R60" s="237" t="str">
        <f t="shared" ref="R60:R65" si="18">IF((K60+O60)&gt;0,(J60+N60)/(K60+O60),"")</f>
        <v/>
      </c>
      <c r="S60" s="237" t="str">
        <f t="shared" si="16"/>
        <v/>
      </c>
    </row>
    <row r="61" spans="1:19" x14ac:dyDescent="0.3">
      <c r="A61" s="73"/>
      <c r="B61" s="39"/>
      <c r="C61" s="39"/>
      <c r="D61" s="39"/>
      <c r="E61" s="41" t="s">
        <v>76</v>
      </c>
      <c r="F61" s="41" t="s">
        <v>78</v>
      </c>
      <c r="G61" s="44">
        <v>1</v>
      </c>
      <c r="H61" s="44">
        <v>2</v>
      </c>
      <c r="I61" s="51">
        <f t="shared" si="14"/>
        <v>0.5</v>
      </c>
      <c r="J61" s="103">
        <v>1.19</v>
      </c>
      <c r="K61" s="104">
        <v>2</v>
      </c>
      <c r="L61" s="51">
        <f t="shared" si="15"/>
        <v>0.59499999999999997</v>
      </c>
      <c r="M61" s="169"/>
      <c r="N61" s="57"/>
      <c r="O61" s="125"/>
      <c r="P61" s="51">
        <f t="shared" si="17"/>
        <v>0</v>
      </c>
      <c r="Q61" s="135"/>
      <c r="R61" s="237">
        <f t="shared" si="18"/>
        <v>0.59499999999999997</v>
      </c>
      <c r="S61" s="237">
        <f t="shared" si="16"/>
        <v>0.5</v>
      </c>
    </row>
    <row r="62" spans="1:19" x14ac:dyDescent="0.3">
      <c r="A62" s="73"/>
      <c r="B62" s="39"/>
      <c r="C62" s="39"/>
      <c r="D62" s="39"/>
      <c r="E62" s="41" t="s">
        <v>82</v>
      </c>
      <c r="F62" s="42" t="s">
        <v>83</v>
      </c>
      <c r="G62" s="44"/>
      <c r="H62" s="44"/>
      <c r="I62" s="51">
        <f t="shared" si="14"/>
        <v>0</v>
      </c>
      <c r="J62" s="59"/>
      <c r="K62" s="104"/>
      <c r="L62" s="51">
        <f t="shared" si="15"/>
        <v>0</v>
      </c>
      <c r="M62" s="169"/>
      <c r="N62" s="57"/>
      <c r="O62" s="125"/>
      <c r="P62" s="51">
        <f t="shared" si="17"/>
        <v>0</v>
      </c>
      <c r="Q62" s="135"/>
      <c r="R62" s="237" t="str">
        <f t="shared" si="18"/>
        <v/>
      </c>
      <c r="S62" s="237" t="str">
        <f t="shared" si="16"/>
        <v/>
      </c>
    </row>
    <row r="63" spans="1:19" x14ac:dyDescent="0.3">
      <c r="A63" s="74"/>
      <c r="B63" s="39"/>
      <c r="C63" s="39"/>
      <c r="D63" s="39"/>
      <c r="E63" s="41" t="s">
        <v>75</v>
      </c>
      <c r="F63" s="41" t="s">
        <v>77</v>
      </c>
      <c r="G63" s="42"/>
      <c r="H63" s="42">
        <v>2</v>
      </c>
      <c r="I63" s="51">
        <f t="shared" si="14"/>
        <v>0</v>
      </c>
      <c r="J63" s="59"/>
      <c r="K63" s="104">
        <v>2</v>
      </c>
      <c r="L63" s="51">
        <f t="shared" si="15"/>
        <v>0</v>
      </c>
      <c r="M63" s="169"/>
      <c r="N63" s="57"/>
      <c r="O63" s="125"/>
      <c r="P63" s="51">
        <f t="shared" si="17"/>
        <v>0</v>
      </c>
      <c r="Q63" s="135"/>
      <c r="R63" s="237">
        <f t="shared" si="18"/>
        <v>0</v>
      </c>
      <c r="S63" s="237">
        <f t="shared" si="16"/>
        <v>0</v>
      </c>
    </row>
    <row r="64" spans="1:19" x14ac:dyDescent="0.3">
      <c r="A64" s="74"/>
      <c r="B64" s="39"/>
      <c r="C64" s="39"/>
      <c r="D64" s="39"/>
      <c r="E64" s="45" t="s">
        <v>84</v>
      </c>
      <c r="F64" s="41" t="s">
        <v>85</v>
      </c>
      <c r="G64" s="42"/>
      <c r="H64" s="42">
        <v>2</v>
      </c>
      <c r="I64" s="51">
        <f t="shared" si="14"/>
        <v>0</v>
      </c>
      <c r="J64" s="59"/>
      <c r="K64" s="104">
        <v>1</v>
      </c>
      <c r="L64" s="51">
        <f t="shared" si="15"/>
        <v>0</v>
      </c>
      <c r="M64" s="169"/>
      <c r="N64" s="57"/>
      <c r="O64" s="125"/>
      <c r="P64" s="51">
        <f t="shared" si="17"/>
        <v>0</v>
      </c>
      <c r="Q64" s="135"/>
      <c r="R64" s="237">
        <f t="shared" si="18"/>
        <v>0</v>
      </c>
      <c r="S64" s="237">
        <f t="shared" si="16"/>
        <v>0</v>
      </c>
    </row>
    <row r="65" spans="1:22" x14ac:dyDescent="0.3">
      <c r="A65" s="74"/>
      <c r="B65" s="39"/>
      <c r="C65" s="39"/>
      <c r="D65" s="39"/>
      <c r="E65" s="45" t="s">
        <v>148</v>
      </c>
      <c r="F65" s="41" t="s">
        <v>85</v>
      </c>
      <c r="G65" s="153"/>
      <c r="H65" s="153"/>
      <c r="I65" s="51">
        <f t="shared" si="14"/>
        <v>0</v>
      </c>
      <c r="J65" s="223"/>
      <c r="K65" s="155"/>
      <c r="L65" s="51">
        <f t="shared" si="15"/>
        <v>0</v>
      </c>
      <c r="M65" s="224"/>
      <c r="N65" s="156"/>
      <c r="O65" s="155"/>
      <c r="P65" s="51">
        <f t="shared" si="17"/>
        <v>0</v>
      </c>
      <c r="Q65" s="135"/>
      <c r="R65" s="237" t="str">
        <f t="shared" si="18"/>
        <v/>
      </c>
      <c r="S65" s="237" t="str">
        <f t="shared" si="16"/>
        <v/>
      </c>
    </row>
    <row r="66" spans="1:22" ht="15" thickBot="1" x14ac:dyDescent="0.35">
      <c r="A66" s="75"/>
      <c r="B66" s="43"/>
      <c r="C66" s="43"/>
      <c r="D66" s="43"/>
      <c r="E66" s="401"/>
      <c r="F66" s="401"/>
      <c r="G66" s="90">
        <f>SUM(G59:G65)</f>
        <v>1</v>
      </c>
      <c r="H66" s="90">
        <f>SUM(H59:H65)</f>
        <v>12</v>
      </c>
      <c r="I66" s="51">
        <f t="shared" si="14"/>
        <v>8.3333333333333329E-2</v>
      </c>
      <c r="J66" s="235">
        <f>SUM(J59:J65)</f>
        <v>1.19</v>
      </c>
      <c r="K66" s="236">
        <f>SUM(K59:K65)</f>
        <v>6</v>
      </c>
      <c r="L66" s="51">
        <f t="shared" si="15"/>
        <v>0.19833333333333333</v>
      </c>
      <c r="M66" s="90">
        <f>SUM(M59:M65)</f>
        <v>0</v>
      </c>
      <c r="N66" s="235">
        <f>SUM(N59:N65)</f>
        <v>0</v>
      </c>
      <c r="O66" s="236">
        <f>SUM(O59:O65)</f>
        <v>0</v>
      </c>
      <c r="P66" s="51">
        <f t="shared" si="17"/>
        <v>0</v>
      </c>
      <c r="Q66" s="135"/>
      <c r="R66" s="186">
        <f>IF((K66+O66)&gt;0,(J66+N66)/(K66+O66),"")</f>
        <v>0.19833333333333333</v>
      </c>
      <c r="S66" s="188">
        <f t="shared" si="16"/>
        <v>0.16666666666666666</v>
      </c>
    </row>
    <row r="67" spans="1:22" x14ac:dyDescent="0.3">
      <c r="A67" s="135"/>
      <c r="B67" s="135"/>
      <c r="C67" s="135"/>
      <c r="D67" s="135"/>
      <c r="E67" s="135"/>
      <c r="F67" s="135"/>
      <c r="G67" s="135"/>
      <c r="H67" s="135"/>
      <c r="I67" s="135"/>
      <c r="J67" s="150"/>
      <c r="K67" s="150"/>
      <c r="L67" s="135"/>
      <c r="M67" s="135"/>
      <c r="N67" s="135"/>
      <c r="O67" s="135"/>
      <c r="P67" s="135"/>
      <c r="Q67" s="135"/>
      <c r="R67" s="147"/>
      <c r="S67" s="195"/>
    </row>
    <row r="68" spans="1:22" x14ac:dyDescent="0.3">
      <c r="A68" s="135" t="s">
        <v>124</v>
      </c>
      <c r="B68" s="135"/>
      <c r="C68" s="135"/>
      <c r="D68" s="135"/>
      <c r="E68" s="135"/>
      <c r="F68" s="145" t="s">
        <v>172</v>
      </c>
      <c r="G68" s="135"/>
      <c r="H68" s="135"/>
      <c r="I68" s="135"/>
      <c r="J68" s="150"/>
      <c r="K68" s="150"/>
      <c r="L68" s="145" t="s">
        <v>176</v>
      </c>
      <c r="M68" s="145"/>
      <c r="N68" s="135"/>
      <c r="O68" s="135"/>
      <c r="P68" s="135"/>
      <c r="Q68" s="135"/>
      <c r="R68" s="147"/>
      <c r="S68" s="195"/>
    </row>
    <row r="69" spans="1:22" x14ac:dyDescent="0.3">
      <c r="A69" s="135"/>
      <c r="B69" s="135"/>
      <c r="C69" s="135"/>
      <c r="D69" s="135"/>
      <c r="E69" s="135"/>
      <c r="F69" s="145" t="s">
        <v>173</v>
      </c>
      <c r="G69" s="135"/>
      <c r="H69" s="135"/>
      <c r="I69" s="135"/>
      <c r="J69" s="150"/>
      <c r="K69" s="150"/>
      <c r="L69" s="145" t="s">
        <v>177</v>
      </c>
      <c r="M69" s="145"/>
      <c r="N69" s="135"/>
      <c r="O69" s="135"/>
      <c r="P69" s="135"/>
      <c r="Q69" s="135"/>
      <c r="R69" s="147"/>
      <c r="S69" s="195"/>
    </row>
    <row r="70" spans="1:22" ht="15" thickBot="1" x14ac:dyDescent="0.35">
      <c r="A70" s="135"/>
      <c r="B70" s="135"/>
      <c r="C70" s="135"/>
      <c r="D70" s="135"/>
      <c r="E70" s="135"/>
      <c r="F70" s="145"/>
      <c r="G70" s="135"/>
      <c r="H70" s="135"/>
      <c r="I70" s="135"/>
      <c r="J70" s="150"/>
      <c r="K70" s="150"/>
      <c r="L70" s="145"/>
      <c r="M70" s="145"/>
      <c r="N70" s="135"/>
      <c r="O70" s="135"/>
      <c r="P70" s="135"/>
      <c r="Q70" s="135"/>
      <c r="R70" s="147"/>
      <c r="S70" s="195"/>
    </row>
    <row r="71" spans="1:22" ht="48" customHeight="1" thickBot="1" x14ac:dyDescent="0.35">
      <c r="A71" s="135"/>
      <c r="B71" s="135"/>
      <c r="C71" s="135"/>
      <c r="D71" s="135"/>
      <c r="E71" s="135"/>
      <c r="F71" s="135"/>
      <c r="G71" s="135"/>
      <c r="H71" s="135"/>
      <c r="I71" s="231" t="s">
        <v>158</v>
      </c>
      <c r="J71" s="150"/>
      <c r="K71" s="150"/>
      <c r="L71" s="231" t="s">
        <v>109</v>
      </c>
      <c r="M71" s="135"/>
      <c r="N71" s="135"/>
      <c r="O71" s="135"/>
      <c r="P71" s="231" t="s">
        <v>109</v>
      </c>
      <c r="Q71" s="408" t="s">
        <v>133</v>
      </c>
      <c r="R71" s="409"/>
      <c r="S71" s="408" t="s">
        <v>134</v>
      </c>
      <c r="T71" s="409"/>
    </row>
    <row r="72" spans="1:22" ht="15" thickBot="1" x14ac:dyDescent="0.35">
      <c r="A72" s="146"/>
      <c r="B72" s="135"/>
      <c r="C72" s="135"/>
      <c r="D72" s="135"/>
      <c r="E72" s="135"/>
      <c r="F72" s="146" t="s">
        <v>100</v>
      </c>
      <c r="G72" s="197">
        <f>G12</f>
        <v>15</v>
      </c>
      <c r="H72" s="201">
        <f>H12</f>
        <v>607</v>
      </c>
      <c r="I72" s="47">
        <f t="shared" ref="I72:I76" si="19">IF(H72=0,0,G72/H72)</f>
        <v>2.4711696869851731E-2</v>
      </c>
      <c r="J72" s="203">
        <f>J12</f>
        <v>9.7339999999999982</v>
      </c>
      <c r="K72" s="201">
        <f>K12</f>
        <v>366</v>
      </c>
      <c r="L72" s="47">
        <f t="shared" ref="L72:L76" si="20">IF(K72=0,0,J72/K72)</f>
        <v>2.659562841530054E-2</v>
      </c>
      <c r="M72" s="206">
        <f>M12</f>
        <v>0</v>
      </c>
      <c r="N72" s="233">
        <f>N12</f>
        <v>0</v>
      </c>
      <c r="O72" s="201">
        <f>O12</f>
        <v>0</v>
      </c>
      <c r="P72" s="47">
        <f t="shared" ref="P72:P76" si="21">IF(O72=0,0,N72/O72)</f>
        <v>0</v>
      </c>
      <c r="Q72" s="119" t="s">
        <v>100</v>
      </c>
      <c r="R72" s="120">
        <f t="shared" ref="R72:R76" si="22">IF((K72+O72)&gt;0,(J72+N72)/(K72+O72),"")</f>
        <v>2.659562841530054E-2</v>
      </c>
      <c r="S72" s="189">
        <f t="shared" ref="S72:S76" si="23">IF((K72+O72)&gt;0,(G72+M72)/(K72+O72),"")</f>
        <v>4.0983606557377046E-2</v>
      </c>
      <c r="T72" s="190"/>
    </row>
    <row r="73" spans="1:22" ht="15" thickBot="1" x14ac:dyDescent="0.35">
      <c r="A73" s="146"/>
      <c r="B73" s="135"/>
      <c r="C73" s="135"/>
      <c r="D73" s="135"/>
      <c r="E73" s="135"/>
      <c r="F73" s="146" t="s">
        <v>101</v>
      </c>
      <c r="G73" s="197">
        <f>G21</f>
        <v>8</v>
      </c>
      <c r="H73" s="201">
        <f>H21</f>
        <v>304</v>
      </c>
      <c r="I73" s="47">
        <f>IF(H73=0,0,G73/H73)</f>
        <v>2.6315789473684209E-2</v>
      </c>
      <c r="J73" s="203">
        <f>J21</f>
        <v>8.1289999999999996</v>
      </c>
      <c r="K73" s="201">
        <f>K21</f>
        <v>266</v>
      </c>
      <c r="L73" s="47">
        <f t="shared" si="20"/>
        <v>3.0560150375939846E-2</v>
      </c>
      <c r="M73" s="206">
        <f>M21</f>
        <v>0</v>
      </c>
      <c r="N73" s="233">
        <f>N21</f>
        <v>0</v>
      </c>
      <c r="O73" s="201">
        <f>O21</f>
        <v>35</v>
      </c>
      <c r="P73" s="47">
        <f t="shared" si="21"/>
        <v>0</v>
      </c>
      <c r="Q73" s="121" t="s">
        <v>101</v>
      </c>
      <c r="R73" s="122">
        <f t="shared" si="22"/>
        <v>2.7006644518272425E-2</v>
      </c>
      <c r="S73" s="191">
        <f t="shared" si="23"/>
        <v>2.6578073089700997E-2</v>
      </c>
      <c r="T73" s="192"/>
    </row>
    <row r="74" spans="1:22" ht="15" thickBot="1" x14ac:dyDescent="0.35">
      <c r="A74" s="146"/>
      <c r="B74" s="135"/>
      <c r="C74" s="135"/>
      <c r="D74" s="135"/>
      <c r="E74" s="135"/>
      <c r="F74" s="146" t="s">
        <v>102</v>
      </c>
      <c r="G74" s="197">
        <f>G56</f>
        <v>5</v>
      </c>
      <c r="H74" s="201">
        <f>H56</f>
        <v>336</v>
      </c>
      <c r="I74" s="47">
        <f t="shared" si="19"/>
        <v>1.488095238095238E-2</v>
      </c>
      <c r="J74" s="203">
        <f>J56</f>
        <v>3.1130000000000004</v>
      </c>
      <c r="K74" s="201">
        <f>K56</f>
        <v>211</v>
      </c>
      <c r="L74" s="47">
        <f t="shared" si="20"/>
        <v>1.475355450236967E-2</v>
      </c>
      <c r="M74" s="206">
        <f>M56</f>
        <v>3</v>
      </c>
      <c r="N74" s="198">
        <f>N56</f>
        <v>2.9430000000000001</v>
      </c>
      <c r="O74" s="201">
        <f>O56</f>
        <v>35</v>
      </c>
      <c r="P74" s="47">
        <f t="shared" si="21"/>
        <v>8.4085714285714291E-2</v>
      </c>
      <c r="Q74" s="121" t="s">
        <v>102</v>
      </c>
      <c r="R74" s="122">
        <f t="shared" si="22"/>
        <v>2.4617886178861792E-2</v>
      </c>
      <c r="S74" s="191">
        <f t="shared" si="23"/>
        <v>3.2520325203252036E-2</v>
      </c>
      <c r="T74" s="192"/>
    </row>
    <row r="75" spans="1:22" ht="15" thickBot="1" x14ac:dyDescent="0.35">
      <c r="A75" s="146"/>
      <c r="B75" s="135"/>
      <c r="C75" s="135"/>
      <c r="D75" s="135"/>
      <c r="E75" s="135"/>
      <c r="F75" s="146" t="s">
        <v>103</v>
      </c>
      <c r="G75" s="199">
        <f>G66</f>
        <v>1</v>
      </c>
      <c r="H75" s="202">
        <f>H66</f>
        <v>12</v>
      </c>
      <c r="I75" s="205">
        <f t="shared" si="19"/>
        <v>8.3333333333333329E-2</v>
      </c>
      <c r="J75" s="204">
        <f>J66</f>
        <v>1.19</v>
      </c>
      <c r="K75" s="202">
        <f>K66</f>
        <v>6</v>
      </c>
      <c r="L75" s="205">
        <f t="shared" si="20"/>
        <v>0.19833333333333333</v>
      </c>
      <c r="M75" s="207">
        <f>M66</f>
        <v>0</v>
      </c>
      <c r="N75" s="234">
        <f>N66</f>
        <v>0</v>
      </c>
      <c r="O75" s="202">
        <f>O66</f>
        <v>0</v>
      </c>
      <c r="P75" s="205">
        <f t="shared" si="21"/>
        <v>0</v>
      </c>
      <c r="Q75" s="121" t="s">
        <v>103</v>
      </c>
      <c r="R75" s="122">
        <f t="shared" si="22"/>
        <v>0.19833333333333333</v>
      </c>
      <c r="S75" s="191">
        <f t="shared" si="23"/>
        <v>0.16666666666666666</v>
      </c>
      <c r="T75" s="192"/>
      <c r="V75" s="238"/>
    </row>
    <row r="76" spans="1:22" ht="15" thickBot="1" x14ac:dyDescent="0.35">
      <c r="A76" s="146"/>
      <c r="B76" s="135"/>
      <c r="C76" s="135"/>
      <c r="D76" s="135"/>
      <c r="E76" s="135"/>
      <c r="F76" s="146" t="s">
        <v>104</v>
      </c>
      <c r="G76" s="151">
        <f>SUM(G72:G75)</f>
        <v>29</v>
      </c>
      <c r="H76" s="151">
        <f>SUM(H72:H75)</f>
        <v>1259</v>
      </c>
      <c r="I76" s="47">
        <f t="shared" si="19"/>
        <v>2.3034154090548053E-2</v>
      </c>
      <c r="J76" s="182">
        <f>SUM(J72:J75)</f>
        <v>22.166</v>
      </c>
      <c r="K76" s="151">
        <f>SUM(K72:K75)</f>
        <v>849</v>
      </c>
      <c r="L76" s="47">
        <f t="shared" si="20"/>
        <v>2.6108362779740872E-2</v>
      </c>
      <c r="M76" s="208">
        <f>SUM(M72:M75)</f>
        <v>3</v>
      </c>
      <c r="N76" s="182">
        <f>SUM(N72:N75)</f>
        <v>2.9430000000000001</v>
      </c>
      <c r="O76" s="151">
        <f>SUM(O72:O75)</f>
        <v>70</v>
      </c>
      <c r="P76" s="47">
        <f t="shared" si="21"/>
        <v>4.2042857142857146E-2</v>
      </c>
      <c r="Q76" s="123" t="s">
        <v>104</v>
      </c>
      <c r="R76" s="124">
        <f t="shared" si="22"/>
        <v>2.7322089227421111E-2</v>
      </c>
      <c r="S76" s="193">
        <f t="shared" si="23"/>
        <v>3.4820457018498369E-2</v>
      </c>
      <c r="T76" s="194"/>
    </row>
  </sheetData>
  <mergeCells count="6">
    <mergeCell ref="S71:T71"/>
    <mergeCell ref="G1:I1"/>
    <mergeCell ref="J1:L1"/>
    <mergeCell ref="M1:P1"/>
    <mergeCell ref="E66:F66"/>
    <mergeCell ref="Q71:R71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6"/>
  <sheetViews>
    <sheetView topLeftCell="A7" workbookViewId="0">
      <selection activeCell="E44" sqref="E44:F45"/>
    </sheetView>
  </sheetViews>
  <sheetFormatPr defaultRowHeight="14.4" x14ac:dyDescent="0.3"/>
  <cols>
    <col min="4" max="4" width="3.33203125" hidden="1" customWidth="1"/>
    <col min="5" max="5" width="17.44140625" customWidth="1"/>
    <col min="6" max="6" width="41.5546875" customWidth="1"/>
    <col min="7" max="7" width="15.44140625" customWidth="1"/>
    <col min="8" max="8" width="14" customWidth="1"/>
    <col min="9" max="9" width="13.5546875" customWidth="1"/>
    <col min="10" max="10" width="14.33203125" customWidth="1"/>
    <col min="11" max="11" width="17.109375" customWidth="1"/>
    <col min="12" max="12" width="15.44140625" customWidth="1"/>
    <col min="13" max="13" width="14.109375" customWidth="1"/>
    <col min="14" max="14" width="14" customWidth="1"/>
    <col min="15" max="15" width="14.33203125" customWidth="1"/>
    <col min="16" max="16" width="14.44140625" customWidth="1"/>
    <col min="18" max="19" width="14.5546875" bestFit="1" customWidth="1"/>
  </cols>
  <sheetData>
    <row r="1" spans="1:20" ht="15" thickBot="1" x14ac:dyDescent="0.35">
      <c r="A1" s="132" t="s">
        <v>196</v>
      </c>
      <c r="B1" s="133"/>
      <c r="C1" s="133"/>
      <c r="D1" s="133"/>
      <c r="E1" s="133"/>
      <c r="F1" s="134"/>
      <c r="G1" s="402" t="s">
        <v>128</v>
      </c>
      <c r="H1" s="403"/>
      <c r="I1" s="404"/>
      <c r="J1" s="405" t="s">
        <v>129</v>
      </c>
      <c r="K1" s="406"/>
      <c r="L1" s="407"/>
      <c r="M1" s="402" t="s">
        <v>130</v>
      </c>
      <c r="N1" s="403"/>
      <c r="O1" s="403"/>
      <c r="P1" s="404"/>
      <c r="Q1" s="135"/>
      <c r="R1" s="147"/>
      <c r="S1" s="195"/>
    </row>
    <row r="2" spans="1:20" ht="152.4" thickBot="1" x14ac:dyDescent="0.35">
      <c r="A2" s="64"/>
      <c r="B2" s="1"/>
      <c r="C2" s="1"/>
      <c r="D2" s="1"/>
      <c r="E2" s="1" t="s">
        <v>123</v>
      </c>
      <c r="F2" s="2" t="s">
        <v>0</v>
      </c>
      <c r="G2" s="33" t="s">
        <v>181</v>
      </c>
      <c r="H2" s="33" t="s">
        <v>182</v>
      </c>
      <c r="I2" s="34" t="s">
        <v>112</v>
      </c>
      <c r="J2" s="58" t="s">
        <v>183</v>
      </c>
      <c r="K2" s="58" t="s">
        <v>184</v>
      </c>
      <c r="L2" s="34" t="s">
        <v>109</v>
      </c>
      <c r="M2" s="58" t="s">
        <v>185</v>
      </c>
      <c r="N2" s="58" t="s">
        <v>186</v>
      </c>
      <c r="O2" s="58" t="s">
        <v>187</v>
      </c>
      <c r="P2" s="34" t="s">
        <v>109</v>
      </c>
      <c r="Q2" s="135"/>
      <c r="R2" s="148" t="s">
        <v>188</v>
      </c>
      <c r="S2" s="148" t="s">
        <v>189</v>
      </c>
    </row>
    <row r="3" spans="1:20" x14ac:dyDescent="0.3">
      <c r="A3" s="65" t="s">
        <v>32</v>
      </c>
      <c r="B3" s="35"/>
      <c r="C3" s="35"/>
      <c r="D3" s="35"/>
      <c r="E3" s="36"/>
      <c r="F3" s="23"/>
      <c r="G3" s="24">
        <v>6</v>
      </c>
      <c r="H3" s="24">
        <v>491</v>
      </c>
      <c r="I3" s="48">
        <f t="shared" ref="I3:I56" si="0">IF(H3=0,0,G3/H3)</f>
        <v>1.2219959266802444E-2</v>
      </c>
      <c r="J3" s="78">
        <v>4.41</v>
      </c>
      <c r="K3" s="24">
        <v>294</v>
      </c>
      <c r="L3" s="48">
        <f t="shared" ref="L3:L12" si="1">IF(K3=0,0,J3/K3)</f>
        <v>1.5000000000000001E-2</v>
      </c>
      <c r="M3" s="177">
        <v>0</v>
      </c>
      <c r="N3" s="152">
        <v>0</v>
      </c>
      <c r="O3" s="152">
        <v>0</v>
      </c>
      <c r="P3" s="48">
        <f t="shared" ref="P3:P12" si="2">IF(O3=0,0,N3/O3)</f>
        <v>0</v>
      </c>
      <c r="Q3" s="135"/>
      <c r="R3" s="186">
        <f>IF((K3+O3)&gt;0,(J3+N3)/(K3+O3),"")</f>
        <v>1.5000000000000001E-2</v>
      </c>
      <c r="S3" s="188">
        <f>IF((K3+O3)&gt;0,(G3+M3)/(K3+O3),"")</f>
        <v>2.0408163265306121E-2</v>
      </c>
    </row>
    <row r="4" spans="1:20" x14ac:dyDescent="0.3">
      <c r="A4" s="66"/>
      <c r="B4" s="6"/>
      <c r="C4" s="6"/>
      <c r="D4" s="6"/>
      <c r="E4" s="7" t="s">
        <v>2</v>
      </c>
      <c r="F4" s="7" t="s">
        <v>3</v>
      </c>
      <c r="G4" s="8"/>
      <c r="H4" s="8">
        <v>67</v>
      </c>
      <c r="I4" s="48">
        <f>IF(H4=0,0,G4/H4)</f>
        <v>0</v>
      </c>
      <c r="J4" s="84"/>
      <c r="K4" s="8">
        <v>17</v>
      </c>
      <c r="L4" s="48">
        <f>IF(K4=0,0,J4/K4)</f>
        <v>0</v>
      </c>
      <c r="M4" s="173"/>
      <c r="N4" s="84"/>
      <c r="O4" s="108"/>
      <c r="P4" s="48">
        <f>IF(O4=0,0,N4/O4)</f>
        <v>0</v>
      </c>
      <c r="Q4" s="135"/>
      <c r="R4" s="237">
        <f>IF((K4+O4)&gt;0,(J4+N4)/(K4+O4),"")</f>
        <v>0</v>
      </c>
      <c r="S4" s="237">
        <f>IF((K4+O4)&gt;0,(G4+M4)/(K4+O4),"")</f>
        <v>0</v>
      </c>
      <c r="T4" s="238"/>
    </row>
    <row r="5" spans="1:20" x14ac:dyDescent="0.3">
      <c r="A5" s="66"/>
      <c r="B5" s="6"/>
      <c r="C5" s="6"/>
      <c r="D5" s="6"/>
      <c r="E5" s="7" t="s">
        <v>4</v>
      </c>
      <c r="F5" s="7" t="s">
        <v>3</v>
      </c>
      <c r="G5" s="8">
        <v>2</v>
      </c>
      <c r="H5" s="8">
        <v>54</v>
      </c>
      <c r="I5" s="48">
        <f t="shared" si="0"/>
        <v>3.7037037037037035E-2</v>
      </c>
      <c r="J5" s="84">
        <v>1.427</v>
      </c>
      <c r="K5" s="8">
        <v>50</v>
      </c>
      <c r="L5" s="48">
        <f t="shared" si="1"/>
        <v>2.8539999999999999E-2</v>
      </c>
      <c r="M5" s="173"/>
      <c r="N5" s="84"/>
      <c r="O5" s="108"/>
      <c r="P5" s="48">
        <f t="shared" si="2"/>
        <v>0</v>
      </c>
      <c r="Q5" s="135"/>
      <c r="R5" s="237">
        <f t="shared" ref="R5:R12" si="3">IF((K5+O5)&gt;0,(J5+N5)/(K5+O5),"")</f>
        <v>2.8539999999999999E-2</v>
      </c>
      <c r="S5" s="237">
        <f t="shared" ref="S5:S12" si="4">IF((K5+O5)&gt;0,(G5+M5)/(K5+O5),"")</f>
        <v>0.04</v>
      </c>
    </row>
    <row r="6" spans="1:20" x14ac:dyDescent="0.3">
      <c r="A6" s="66"/>
      <c r="B6" s="6"/>
      <c r="C6" s="6"/>
      <c r="D6" s="6"/>
      <c r="E6" s="7" t="s">
        <v>5</v>
      </c>
      <c r="F6" s="7" t="s">
        <v>6</v>
      </c>
      <c r="G6" s="8"/>
      <c r="H6" s="8">
        <v>144</v>
      </c>
      <c r="I6" s="48">
        <f t="shared" si="0"/>
        <v>0</v>
      </c>
      <c r="J6" s="84"/>
      <c r="K6" s="8">
        <v>47</v>
      </c>
      <c r="L6" s="48">
        <f t="shared" si="1"/>
        <v>0</v>
      </c>
      <c r="M6" s="240"/>
      <c r="N6" s="162"/>
      <c r="O6" s="108"/>
      <c r="P6" s="48">
        <f t="shared" si="2"/>
        <v>0</v>
      </c>
      <c r="Q6" s="135"/>
      <c r="R6" s="237">
        <f t="shared" si="3"/>
        <v>0</v>
      </c>
      <c r="S6" s="237">
        <f t="shared" si="4"/>
        <v>0</v>
      </c>
    </row>
    <row r="7" spans="1:20" x14ac:dyDescent="0.3">
      <c r="A7" s="66"/>
      <c r="B7" s="6"/>
      <c r="C7" s="6"/>
      <c r="D7" s="6"/>
      <c r="E7" s="7" t="s">
        <v>7</v>
      </c>
      <c r="F7" s="7" t="s">
        <v>6</v>
      </c>
      <c r="G7" s="8">
        <v>3</v>
      </c>
      <c r="H7" s="8">
        <v>168</v>
      </c>
      <c r="I7" s="48">
        <f t="shared" si="0"/>
        <v>1.7857142857142856E-2</v>
      </c>
      <c r="J7" s="84">
        <v>1.9750000000000001</v>
      </c>
      <c r="K7" s="8">
        <v>151</v>
      </c>
      <c r="L7" s="48">
        <f t="shared" si="1"/>
        <v>1.3079470198675497E-2</v>
      </c>
      <c r="M7" s="240"/>
      <c r="N7" s="162"/>
      <c r="O7" s="108"/>
      <c r="P7" s="48">
        <f t="shared" si="2"/>
        <v>0</v>
      </c>
      <c r="Q7" s="135"/>
      <c r="R7" s="237">
        <f t="shared" si="3"/>
        <v>1.3079470198675497E-2</v>
      </c>
      <c r="S7" s="237">
        <f t="shared" si="4"/>
        <v>1.9867549668874173E-2</v>
      </c>
    </row>
    <row r="8" spans="1:20" x14ac:dyDescent="0.3">
      <c r="A8" s="66"/>
      <c r="B8" s="6"/>
      <c r="C8" s="6"/>
      <c r="D8" s="6"/>
      <c r="E8" s="7" t="s">
        <v>33</v>
      </c>
      <c r="F8" s="7" t="s">
        <v>6</v>
      </c>
      <c r="G8" s="8"/>
      <c r="H8" s="8">
        <v>3</v>
      </c>
      <c r="I8" s="48">
        <f t="shared" si="0"/>
        <v>0</v>
      </c>
      <c r="J8" s="84"/>
      <c r="K8" s="8">
        <v>3</v>
      </c>
      <c r="L8" s="48">
        <f t="shared" si="1"/>
        <v>0</v>
      </c>
      <c r="M8" s="173"/>
      <c r="N8" s="84"/>
      <c r="O8" s="108"/>
      <c r="P8" s="48">
        <f t="shared" si="2"/>
        <v>0</v>
      </c>
      <c r="Q8" s="135"/>
      <c r="R8" s="237">
        <f t="shared" si="3"/>
        <v>0</v>
      </c>
      <c r="S8" s="237">
        <f t="shared" si="4"/>
        <v>0</v>
      </c>
    </row>
    <row r="9" spans="1:20" x14ac:dyDescent="0.3">
      <c r="A9" s="66"/>
      <c r="B9" s="6"/>
      <c r="C9" s="6"/>
      <c r="D9" s="6"/>
      <c r="E9" s="7" t="s">
        <v>9</v>
      </c>
      <c r="F9" s="7" t="s">
        <v>93</v>
      </c>
      <c r="G9" s="8">
        <v>1</v>
      </c>
      <c r="H9" s="8">
        <v>37</v>
      </c>
      <c r="I9" s="48">
        <f t="shared" si="0"/>
        <v>2.7027027027027029E-2</v>
      </c>
      <c r="J9" s="84">
        <v>1</v>
      </c>
      <c r="K9" s="8">
        <v>12</v>
      </c>
      <c r="L9" s="48">
        <f t="shared" si="1"/>
        <v>8.3333333333333329E-2</v>
      </c>
      <c r="M9" s="173"/>
      <c r="N9" s="84"/>
      <c r="O9" s="108"/>
      <c r="P9" s="48">
        <f t="shared" si="2"/>
        <v>0</v>
      </c>
      <c r="Q9" s="135"/>
      <c r="R9" s="237">
        <f t="shared" si="3"/>
        <v>8.3333333333333329E-2</v>
      </c>
      <c r="S9" s="237">
        <f t="shared" si="4"/>
        <v>8.3333333333333329E-2</v>
      </c>
    </row>
    <row r="10" spans="1:20" x14ac:dyDescent="0.3">
      <c r="A10" s="66"/>
      <c r="B10" s="6"/>
      <c r="C10" s="6"/>
      <c r="D10" s="6"/>
      <c r="E10" s="8" t="s">
        <v>87</v>
      </c>
      <c r="F10" s="8" t="s">
        <v>8</v>
      </c>
      <c r="G10" s="8"/>
      <c r="H10" s="8">
        <v>9</v>
      </c>
      <c r="I10" s="48">
        <f t="shared" si="0"/>
        <v>0</v>
      </c>
      <c r="J10" s="84"/>
      <c r="K10" s="8">
        <v>7</v>
      </c>
      <c r="L10" s="48">
        <f t="shared" si="1"/>
        <v>0</v>
      </c>
      <c r="M10" s="173"/>
      <c r="N10" s="84"/>
      <c r="O10" s="108"/>
      <c r="P10" s="48">
        <f t="shared" si="2"/>
        <v>0</v>
      </c>
      <c r="Q10" s="135"/>
      <c r="R10" s="237">
        <f t="shared" si="3"/>
        <v>0</v>
      </c>
      <c r="S10" s="237">
        <f t="shared" si="4"/>
        <v>0</v>
      </c>
    </row>
    <row r="11" spans="1:20" x14ac:dyDescent="0.3">
      <c r="A11" s="66"/>
      <c r="B11" s="6"/>
      <c r="C11" s="6"/>
      <c r="D11" s="6"/>
      <c r="E11" s="8" t="s">
        <v>88</v>
      </c>
      <c r="F11" s="8" t="s">
        <v>8</v>
      </c>
      <c r="G11" s="8"/>
      <c r="H11" s="8">
        <v>9</v>
      </c>
      <c r="I11" s="48">
        <f t="shared" si="0"/>
        <v>0</v>
      </c>
      <c r="J11" s="84"/>
      <c r="K11" s="8">
        <v>7</v>
      </c>
      <c r="L11" s="48">
        <f t="shared" si="1"/>
        <v>0</v>
      </c>
      <c r="M11" s="173"/>
      <c r="N11" s="84"/>
      <c r="O11" s="108"/>
      <c r="P11" s="48">
        <f t="shared" si="2"/>
        <v>0</v>
      </c>
      <c r="Q11" s="135"/>
      <c r="R11" s="237">
        <f t="shared" si="3"/>
        <v>0</v>
      </c>
      <c r="S11" s="237">
        <f t="shared" si="4"/>
        <v>0</v>
      </c>
    </row>
    <row r="12" spans="1:20" ht="15" thickBot="1" x14ac:dyDescent="0.35">
      <c r="A12" s="67"/>
      <c r="B12" s="9"/>
      <c r="C12" s="9"/>
      <c r="D12" s="9"/>
      <c r="E12" s="9"/>
      <c r="F12" s="10"/>
      <c r="G12" s="94">
        <f>SUM(G4:G11)</f>
        <v>6</v>
      </c>
      <c r="H12" s="94">
        <f>SUM(H4:H11)</f>
        <v>491</v>
      </c>
      <c r="I12" s="48">
        <f t="shared" si="0"/>
        <v>1.2219959266802444E-2</v>
      </c>
      <c r="J12" s="62">
        <f>SUM(J4:J11)</f>
        <v>4.4020000000000001</v>
      </c>
      <c r="K12" s="94">
        <f t="shared" ref="K12" si="5">SUM(K4:K11)</f>
        <v>294</v>
      </c>
      <c r="L12" s="48">
        <f t="shared" si="1"/>
        <v>1.4972789115646258E-2</v>
      </c>
      <c r="M12" s="94">
        <f t="shared" ref="M12:N12" si="6">SUM(M4:M11)</f>
        <v>0</v>
      </c>
      <c r="N12" s="94">
        <f t="shared" si="6"/>
        <v>0</v>
      </c>
      <c r="O12" s="94">
        <v>0</v>
      </c>
      <c r="P12" s="48">
        <f t="shared" si="2"/>
        <v>0</v>
      </c>
      <c r="Q12" s="135"/>
      <c r="R12" s="186">
        <f t="shared" si="3"/>
        <v>1.4972789115646258E-2</v>
      </c>
      <c r="S12" s="188">
        <f t="shared" si="4"/>
        <v>2.0408163265306121E-2</v>
      </c>
    </row>
    <row r="13" spans="1:20" ht="152.4" thickBot="1" x14ac:dyDescent="0.35">
      <c r="A13" s="80"/>
      <c r="B13" s="81"/>
      <c r="C13" s="81"/>
      <c r="D13" s="81"/>
      <c r="E13" s="81" t="s">
        <v>123</v>
      </c>
      <c r="F13" s="82" t="s">
        <v>0</v>
      </c>
      <c r="G13" s="33" t="s">
        <v>181</v>
      </c>
      <c r="H13" s="33" t="s">
        <v>182</v>
      </c>
      <c r="I13" s="34" t="s">
        <v>112</v>
      </c>
      <c r="J13" s="58" t="s">
        <v>183</v>
      </c>
      <c r="K13" s="58" t="s">
        <v>184</v>
      </c>
      <c r="L13" s="34" t="s">
        <v>109</v>
      </c>
      <c r="M13" s="58" t="s">
        <v>185</v>
      </c>
      <c r="N13" s="58" t="s">
        <v>186</v>
      </c>
      <c r="O13" s="58" t="s">
        <v>187</v>
      </c>
      <c r="P13" s="34" t="s">
        <v>109</v>
      </c>
      <c r="Q13" s="135"/>
      <c r="R13" s="147"/>
      <c r="S13" s="195"/>
    </row>
    <row r="14" spans="1:20" x14ac:dyDescent="0.3">
      <c r="A14" s="68" t="s">
        <v>34</v>
      </c>
      <c r="B14" s="11"/>
      <c r="C14" s="11"/>
      <c r="D14" s="11"/>
      <c r="E14" s="11"/>
      <c r="F14" s="11"/>
      <c r="G14" s="25">
        <v>1</v>
      </c>
      <c r="H14" s="25">
        <v>227</v>
      </c>
      <c r="I14" s="49">
        <f t="shared" si="0"/>
        <v>4.4052863436123352E-3</v>
      </c>
      <c r="J14" s="95">
        <v>1.03</v>
      </c>
      <c r="K14" s="25">
        <v>194</v>
      </c>
      <c r="L14" s="49">
        <f>IF(K14=0,0,J14/K14)</f>
        <v>5.3092783505154645E-3</v>
      </c>
      <c r="M14" s="179">
        <v>0</v>
      </c>
      <c r="N14" s="111">
        <v>0</v>
      </c>
      <c r="O14" s="111">
        <v>35</v>
      </c>
      <c r="P14" s="49">
        <f>IF(O14=0,0,N14/O14)</f>
        <v>0</v>
      </c>
      <c r="Q14" s="135"/>
      <c r="R14" s="186">
        <f t="shared" ref="R14:R21" si="7">IF((K14+O14)&gt;0,(J14+N14)/(K14+O14),"")</f>
        <v>4.4978165938864634E-3</v>
      </c>
      <c r="S14" s="188">
        <f t="shared" ref="S14:S21" si="8">IF((K14+O14)&gt;0,(G14+M14)/(K14+O14),"")</f>
        <v>4.3668122270742356E-3</v>
      </c>
    </row>
    <row r="15" spans="1:20" x14ac:dyDescent="0.3">
      <c r="A15" s="69"/>
      <c r="B15" s="11"/>
      <c r="C15" s="11"/>
      <c r="D15" s="11"/>
      <c r="E15" s="12" t="s">
        <v>35</v>
      </c>
      <c r="F15" s="12" t="s">
        <v>36</v>
      </c>
      <c r="G15" s="13"/>
      <c r="H15" s="13">
        <v>53</v>
      </c>
      <c r="I15" s="49">
        <f t="shared" si="0"/>
        <v>0</v>
      </c>
      <c r="J15" s="96"/>
      <c r="K15" s="13">
        <v>52</v>
      </c>
      <c r="L15" s="49">
        <f t="shared" ref="L15:L21" si="9">IF(K15=0,0,J15/K15)</f>
        <v>0</v>
      </c>
      <c r="M15" s="174"/>
      <c r="N15" s="85"/>
      <c r="O15" s="110">
        <v>12</v>
      </c>
      <c r="P15" s="49">
        <f t="shared" ref="P15:P21" si="10">IF(O15=0,0,N15/O15)</f>
        <v>0</v>
      </c>
      <c r="Q15" s="135"/>
      <c r="R15" s="237">
        <f t="shared" si="7"/>
        <v>0</v>
      </c>
      <c r="S15" s="237">
        <f t="shared" si="8"/>
        <v>0</v>
      </c>
    </row>
    <row r="16" spans="1:20" x14ac:dyDescent="0.3">
      <c r="A16" s="69"/>
      <c r="B16" s="11"/>
      <c r="C16" s="11"/>
      <c r="D16" s="11"/>
      <c r="E16" s="12" t="s">
        <v>11</v>
      </c>
      <c r="F16" s="12" t="s">
        <v>12</v>
      </c>
      <c r="G16" s="13"/>
      <c r="H16" s="13">
        <v>83</v>
      </c>
      <c r="I16" s="49">
        <f t="shared" si="0"/>
        <v>0</v>
      </c>
      <c r="J16" s="96"/>
      <c r="K16" s="13">
        <v>64</v>
      </c>
      <c r="L16" s="49">
        <f t="shared" si="9"/>
        <v>0</v>
      </c>
      <c r="M16" s="174"/>
      <c r="N16" s="85"/>
      <c r="O16" s="110">
        <v>2</v>
      </c>
      <c r="P16" s="49">
        <f t="shared" si="10"/>
        <v>0</v>
      </c>
      <c r="Q16" s="135"/>
      <c r="R16" s="237">
        <f t="shared" si="7"/>
        <v>0</v>
      </c>
      <c r="S16" s="237">
        <f t="shared" si="8"/>
        <v>0</v>
      </c>
    </row>
    <row r="17" spans="1:20" x14ac:dyDescent="0.3">
      <c r="A17" s="69"/>
      <c r="B17" s="11"/>
      <c r="C17" s="11"/>
      <c r="D17" s="11"/>
      <c r="E17" s="12" t="s">
        <v>13</v>
      </c>
      <c r="F17" s="12" t="s">
        <v>14</v>
      </c>
      <c r="G17" s="13"/>
      <c r="H17" s="13">
        <v>19</v>
      </c>
      <c r="I17" s="49">
        <f t="shared" si="0"/>
        <v>0</v>
      </c>
      <c r="J17" s="96"/>
      <c r="K17" s="13">
        <v>18</v>
      </c>
      <c r="L17" s="49">
        <f t="shared" si="9"/>
        <v>0</v>
      </c>
      <c r="M17" s="174"/>
      <c r="N17" s="85"/>
      <c r="O17" s="110">
        <v>5</v>
      </c>
      <c r="P17" s="49">
        <f t="shared" si="10"/>
        <v>0</v>
      </c>
      <c r="Q17" s="135"/>
      <c r="R17" s="237">
        <f t="shared" si="7"/>
        <v>0</v>
      </c>
      <c r="S17" s="237">
        <f t="shared" si="8"/>
        <v>0</v>
      </c>
    </row>
    <row r="18" spans="1:20" x14ac:dyDescent="0.3">
      <c r="A18" s="69"/>
      <c r="B18" s="11"/>
      <c r="C18" s="11"/>
      <c r="D18" s="11"/>
      <c r="E18" s="12" t="s">
        <v>15</v>
      </c>
      <c r="F18" s="12" t="s">
        <v>16</v>
      </c>
      <c r="G18" s="13">
        <v>1</v>
      </c>
      <c r="H18" s="13">
        <v>58</v>
      </c>
      <c r="I18" s="49">
        <f t="shared" si="0"/>
        <v>1.7241379310344827E-2</v>
      </c>
      <c r="J18" s="96">
        <v>1.032</v>
      </c>
      <c r="K18" s="13">
        <v>49</v>
      </c>
      <c r="L18" s="49">
        <f t="shared" si="9"/>
        <v>2.1061224489795919E-2</v>
      </c>
      <c r="M18" s="174"/>
      <c r="N18" s="85"/>
      <c r="O18" s="110">
        <v>10</v>
      </c>
      <c r="P18" s="49">
        <f t="shared" si="10"/>
        <v>0</v>
      </c>
      <c r="Q18" s="135"/>
      <c r="R18" s="237">
        <f t="shared" si="7"/>
        <v>1.7491525423728813E-2</v>
      </c>
      <c r="S18" s="237">
        <f t="shared" si="8"/>
        <v>1.6949152542372881E-2</v>
      </c>
    </row>
    <row r="19" spans="1:20" x14ac:dyDescent="0.3">
      <c r="A19" s="69"/>
      <c r="B19" s="11"/>
      <c r="C19" s="11"/>
      <c r="D19" s="11"/>
      <c r="E19" s="13" t="s">
        <v>89</v>
      </c>
      <c r="F19" s="13" t="s">
        <v>64</v>
      </c>
      <c r="G19" s="13"/>
      <c r="H19" s="13">
        <v>7</v>
      </c>
      <c r="I19" s="49">
        <f t="shared" si="0"/>
        <v>0</v>
      </c>
      <c r="J19" s="96"/>
      <c r="K19" s="13">
        <v>4</v>
      </c>
      <c r="L19" s="49">
        <f t="shared" si="9"/>
        <v>0</v>
      </c>
      <c r="M19" s="174"/>
      <c r="N19" s="85"/>
      <c r="O19" s="110">
        <v>2</v>
      </c>
      <c r="P19" s="49">
        <f t="shared" si="10"/>
        <v>0</v>
      </c>
      <c r="Q19" s="135"/>
      <c r="R19" s="237">
        <f t="shared" si="7"/>
        <v>0</v>
      </c>
      <c r="S19" s="237">
        <f t="shared" si="8"/>
        <v>0</v>
      </c>
    </row>
    <row r="20" spans="1:20" x14ac:dyDescent="0.3">
      <c r="A20" s="69"/>
      <c r="B20" s="11"/>
      <c r="C20" s="11"/>
      <c r="D20" s="11"/>
      <c r="E20" s="13" t="s">
        <v>90</v>
      </c>
      <c r="F20" s="13" t="s">
        <v>64</v>
      </c>
      <c r="G20" s="13"/>
      <c r="H20" s="13">
        <v>7</v>
      </c>
      <c r="I20" s="49">
        <f t="shared" si="0"/>
        <v>0</v>
      </c>
      <c r="J20" s="96"/>
      <c r="K20" s="13">
        <v>7</v>
      </c>
      <c r="L20" s="49">
        <f t="shared" si="9"/>
        <v>0</v>
      </c>
      <c r="M20" s="174"/>
      <c r="N20" s="85"/>
      <c r="O20" s="110">
        <v>4</v>
      </c>
      <c r="P20" s="49">
        <f t="shared" si="10"/>
        <v>0</v>
      </c>
      <c r="Q20" s="135"/>
      <c r="R20" s="237">
        <f t="shared" si="7"/>
        <v>0</v>
      </c>
      <c r="S20" s="237">
        <f t="shared" si="8"/>
        <v>0</v>
      </c>
    </row>
    <row r="21" spans="1:20" ht="15" thickBot="1" x14ac:dyDescent="0.35">
      <c r="A21" s="70"/>
      <c r="B21" s="14"/>
      <c r="C21" s="14"/>
      <c r="D21" s="14"/>
      <c r="E21" s="14"/>
      <c r="F21" s="15"/>
      <c r="G21" s="87">
        <f>SUM(G15:G20)</f>
        <v>1</v>
      </c>
      <c r="H21" s="87">
        <f>SUM(H15:H20)</f>
        <v>227</v>
      </c>
      <c r="I21" s="49">
        <f t="shared" si="0"/>
        <v>4.4052863436123352E-3</v>
      </c>
      <c r="J21" s="88">
        <f t="shared" ref="J21:K21" si="11">SUM(J15:J20)</f>
        <v>1.032</v>
      </c>
      <c r="K21" s="87">
        <f t="shared" si="11"/>
        <v>194</v>
      </c>
      <c r="L21" s="49">
        <f t="shared" si="9"/>
        <v>5.3195876288659799E-3</v>
      </c>
      <c r="M21" s="87">
        <f t="shared" ref="M21:N21" si="12">SUM(M15:M20)</f>
        <v>0</v>
      </c>
      <c r="N21" s="87">
        <f t="shared" si="12"/>
        <v>0</v>
      </c>
      <c r="O21" s="229">
        <f>SUM(O15:O20)</f>
        <v>35</v>
      </c>
      <c r="P21" s="49">
        <f t="shared" si="10"/>
        <v>0</v>
      </c>
      <c r="Q21" s="135"/>
      <c r="R21" s="186">
        <f t="shared" si="7"/>
        <v>4.5065502183406119E-3</v>
      </c>
      <c r="S21" s="188">
        <f t="shared" si="8"/>
        <v>4.3668122270742356E-3</v>
      </c>
    </row>
    <row r="22" spans="1:20" ht="152.4" thickBot="1" x14ac:dyDescent="0.35">
      <c r="A22" s="64"/>
      <c r="B22" s="1"/>
      <c r="C22" s="1"/>
      <c r="D22" s="1"/>
      <c r="E22" s="1" t="s">
        <v>123</v>
      </c>
      <c r="F22" s="2" t="s">
        <v>0</v>
      </c>
      <c r="G22" s="33" t="s">
        <v>181</v>
      </c>
      <c r="H22" s="33" t="s">
        <v>182</v>
      </c>
      <c r="I22" s="34" t="s">
        <v>112</v>
      </c>
      <c r="J22" s="58" t="s">
        <v>183</v>
      </c>
      <c r="K22" s="58" t="s">
        <v>184</v>
      </c>
      <c r="L22" s="34" t="s">
        <v>109</v>
      </c>
      <c r="M22" s="58" t="s">
        <v>185</v>
      </c>
      <c r="N22" s="58" t="s">
        <v>186</v>
      </c>
      <c r="O22" s="58" t="s">
        <v>187</v>
      </c>
      <c r="P22" s="34" t="s">
        <v>109</v>
      </c>
      <c r="Q22" s="135"/>
      <c r="R22" s="147"/>
      <c r="S22" s="195"/>
    </row>
    <row r="23" spans="1:20" x14ac:dyDescent="0.3">
      <c r="A23" s="71" t="s">
        <v>37</v>
      </c>
      <c r="B23" s="16"/>
      <c r="C23" s="16"/>
      <c r="D23" s="16"/>
      <c r="E23" s="17"/>
      <c r="F23" s="17"/>
      <c r="G23" s="28">
        <v>6</v>
      </c>
      <c r="H23" s="28">
        <v>261</v>
      </c>
      <c r="I23" s="50">
        <f t="shared" si="0"/>
        <v>2.2988505747126436E-2</v>
      </c>
      <c r="J23" s="99">
        <v>5.57</v>
      </c>
      <c r="K23" s="98">
        <v>172</v>
      </c>
      <c r="L23" s="50">
        <f t="shared" ref="L23:L56" si="13">IF(K23=0,0,J23/K23)</f>
        <v>3.2383720930232562E-2</v>
      </c>
      <c r="M23" s="164">
        <v>2</v>
      </c>
      <c r="N23" s="93">
        <v>1.9</v>
      </c>
      <c r="O23" s="113">
        <v>35</v>
      </c>
      <c r="P23" s="50">
        <f t="shared" ref="P23:P56" si="14">IF(O23=0,0,N23/O23)</f>
        <v>5.4285714285714284E-2</v>
      </c>
      <c r="Q23" s="135"/>
      <c r="R23" s="186">
        <f t="shared" ref="R23:R56" si="15">IF((K23+O23)&gt;0,(J23+N23)/(K23+O23),"")</f>
        <v>3.6086956521739134E-2</v>
      </c>
      <c r="S23" s="188">
        <f t="shared" ref="S23:S56" si="16">IF((K23+O23)&gt;0,(G23+M23)/(K23+O23),"")</f>
        <v>3.864734299516908E-2</v>
      </c>
    </row>
    <row r="24" spans="1:20" x14ac:dyDescent="0.3">
      <c r="A24" s="72"/>
      <c r="B24" s="18"/>
      <c r="C24" s="18"/>
      <c r="D24" s="18"/>
      <c r="E24" s="19" t="s">
        <v>214</v>
      </c>
      <c r="F24" s="19" t="s">
        <v>86</v>
      </c>
      <c r="G24" s="20"/>
      <c r="H24" s="20">
        <v>14</v>
      </c>
      <c r="I24" s="50">
        <f t="shared" si="0"/>
        <v>0</v>
      </c>
      <c r="J24" s="97"/>
      <c r="K24" s="100">
        <v>9</v>
      </c>
      <c r="L24" s="50">
        <f t="shared" si="13"/>
        <v>0</v>
      </c>
      <c r="M24" s="165"/>
      <c r="N24" s="86"/>
      <c r="O24" s="100">
        <v>1</v>
      </c>
      <c r="P24" s="50">
        <f t="shared" si="14"/>
        <v>0</v>
      </c>
      <c r="Q24" s="135"/>
      <c r="R24" s="237">
        <f t="shared" si="15"/>
        <v>0</v>
      </c>
      <c r="S24" s="237">
        <f t="shared" si="16"/>
        <v>0</v>
      </c>
    </row>
    <row r="25" spans="1:20" x14ac:dyDescent="0.3">
      <c r="A25" s="72"/>
      <c r="B25" s="18"/>
      <c r="C25" s="18"/>
      <c r="D25" s="18"/>
      <c r="E25" s="19" t="s">
        <v>215</v>
      </c>
      <c r="F25" s="19" t="s">
        <v>86</v>
      </c>
      <c r="G25" s="20"/>
      <c r="H25" s="20">
        <v>3</v>
      </c>
      <c r="I25" s="50"/>
      <c r="J25" s="97"/>
      <c r="K25" s="100">
        <v>3</v>
      </c>
      <c r="L25" s="50"/>
      <c r="M25" s="165"/>
      <c r="N25" s="86"/>
      <c r="O25" s="100"/>
      <c r="P25" s="50"/>
      <c r="Q25" s="135"/>
      <c r="R25" s="237">
        <f t="shared" ref="R25" si="17">IF((K25+O25)&gt;0,(J25+N25)/(K25+O25),"")</f>
        <v>0</v>
      </c>
      <c r="S25" s="237">
        <f t="shared" ref="S25" si="18">IF((K25+O25)&gt;0,(G25+M25)/(K25+O25),"")</f>
        <v>0</v>
      </c>
    </row>
    <row r="26" spans="1:20" x14ac:dyDescent="0.3">
      <c r="A26" s="72"/>
      <c r="B26" s="18"/>
      <c r="C26" s="18"/>
      <c r="D26" s="18"/>
      <c r="E26" s="19" t="s">
        <v>19</v>
      </c>
      <c r="F26" s="19" t="s">
        <v>20</v>
      </c>
      <c r="G26" s="20"/>
      <c r="H26" s="20">
        <v>5</v>
      </c>
      <c r="I26" s="50">
        <f>IF(H26=0,0,G26/H26)</f>
        <v>0</v>
      </c>
      <c r="J26" s="97"/>
      <c r="K26" s="100">
        <v>4</v>
      </c>
      <c r="L26" s="50">
        <f t="shared" si="13"/>
        <v>0</v>
      </c>
      <c r="M26" s="165"/>
      <c r="N26" s="86"/>
      <c r="O26" s="100">
        <v>1</v>
      </c>
      <c r="P26" s="50">
        <f t="shared" si="14"/>
        <v>0</v>
      </c>
      <c r="Q26" s="135"/>
      <c r="R26" s="237">
        <f>IF((K26+O26)&gt;0,(J26+N26)/(K26+O26),"")</f>
        <v>0</v>
      </c>
      <c r="S26" s="237">
        <f>IF((K26+O26)&gt;0,(G26+M26)/(K26+O26),"")</f>
        <v>0</v>
      </c>
    </row>
    <row r="27" spans="1:20" x14ac:dyDescent="0.3">
      <c r="A27" s="72"/>
      <c r="B27" s="18"/>
      <c r="C27" s="18"/>
      <c r="D27" s="18"/>
      <c r="E27" s="19" t="s">
        <v>21</v>
      </c>
      <c r="F27" s="19" t="s">
        <v>20</v>
      </c>
      <c r="G27" s="20"/>
      <c r="H27" s="20">
        <v>2</v>
      </c>
      <c r="I27" s="50">
        <f t="shared" si="0"/>
        <v>0</v>
      </c>
      <c r="J27" s="97"/>
      <c r="K27" s="100">
        <v>2</v>
      </c>
      <c r="L27" s="50">
        <f t="shared" si="13"/>
        <v>0</v>
      </c>
      <c r="M27" s="165"/>
      <c r="N27" s="86"/>
      <c r="O27" s="100"/>
      <c r="P27" s="50">
        <f t="shared" si="14"/>
        <v>0</v>
      </c>
      <c r="Q27" s="135"/>
      <c r="R27" s="237">
        <f t="shared" si="15"/>
        <v>0</v>
      </c>
      <c r="S27" s="237">
        <f t="shared" si="16"/>
        <v>0</v>
      </c>
    </row>
    <row r="28" spans="1:20" x14ac:dyDescent="0.3">
      <c r="A28" s="72"/>
      <c r="B28" s="18"/>
      <c r="C28" s="18"/>
      <c r="D28" s="18"/>
      <c r="E28" s="19" t="s">
        <v>48</v>
      </c>
      <c r="F28" s="19" t="s">
        <v>49</v>
      </c>
      <c r="G28" s="20">
        <v>3</v>
      </c>
      <c r="H28" s="20">
        <v>41</v>
      </c>
      <c r="I28" s="50">
        <f t="shared" si="0"/>
        <v>7.3170731707317069E-2</v>
      </c>
      <c r="J28" s="97">
        <v>3</v>
      </c>
      <c r="K28" s="100">
        <v>23</v>
      </c>
      <c r="L28" s="50">
        <f t="shared" si="13"/>
        <v>0.13043478260869565</v>
      </c>
      <c r="M28" s="165">
        <v>2</v>
      </c>
      <c r="N28" s="86">
        <v>1.9</v>
      </c>
      <c r="O28" s="100">
        <v>8</v>
      </c>
      <c r="P28" s="50">
        <f t="shared" si="14"/>
        <v>0.23749999999999999</v>
      </c>
      <c r="Q28" s="135"/>
      <c r="R28" s="237">
        <f>IF((K28+O28)&gt;0,(J28+N28)/(K28+O28),"")</f>
        <v>0.15806451612903227</v>
      </c>
      <c r="S28" s="237">
        <f t="shared" si="16"/>
        <v>0.16129032258064516</v>
      </c>
    </row>
    <row r="29" spans="1:20" x14ac:dyDescent="0.3">
      <c r="A29" s="137"/>
      <c r="B29" s="37"/>
      <c r="C29" s="37"/>
      <c r="D29" s="37"/>
      <c r="E29" s="19" t="s">
        <v>53</v>
      </c>
      <c r="F29" s="19" t="s">
        <v>54</v>
      </c>
      <c r="G29" s="20"/>
      <c r="H29" s="20">
        <v>5</v>
      </c>
      <c r="I29" s="50">
        <f t="shared" si="0"/>
        <v>0</v>
      </c>
      <c r="J29" s="97"/>
      <c r="K29" s="100">
        <v>3</v>
      </c>
      <c r="L29" s="50">
        <f t="shared" si="13"/>
        <v>0</v>
      </c>
      <c r="M29" s="165"/>
      <c r="N29" s="86"/>
      <c r="O29" s="100">
        <v>3</v>
      </c>
      <c r="P29" s="50">
        <f t="shared" si="14"/>
        <v>0</v>
      </c>
      <c r="Q29" s="135"/>
      <c r="R29" s="237">
        <f t="shared" si="15"/>
        <v>0</v>
      </c>
      <c r="S29" s="237">
        <f t="shared" si="16"/>
        <v>0</v>
      </c>
    </row>
    <row r="30" spans="1:20" x14ac:dyDescent="0.3">
      <c r="A30" s="137"/>
      <c r="B30" s="37"/>
      <c r="C30" s="37"/>
      <c r="D30" s="37"/>
      <c r="E30" s="19" t="s">
        <v>175</v>
      </c>
      <c r="F30" s="19" t="s">
        <v>157</v>
      </c>
      <c r="G30" s="20"/>
      <c r="H30" s="20">
        <v>3</v>
      </c>
      <c r="I30" s="50">
        <f t="shared" si="0"/>
        <v>0</v>
      </c>
      <c r="J30" s="97"/>
      <c r="K30" s="100">
        <v>1</v>
      </c>
      <c r="L30" s="50">
        <f t="shared" si="13"/>
        <v>0</v>
      </c>
      <c r="M30" s="165"/>
      <c r="N30" s="86"/>
      <c r="O30" s="100">
        <v>2</v>
      </c>
      <c r="P30" s="50">
        <f t="shared" si="14"/>
        <v>0</v>
      </c>
      <c r="Q30" s="135"/>
      <c r="R30" s="237">
        <f t="shared" si="15"/>
        <v>0</v>
      </c>
      <c r="S30" s="237">
        <f t="shared" si="16"/>
        <v>0</v>
      </c>
    </row>
    <row r="31" spans="1:20" x14ac:dyDescent="0.3">
      <c r="A31" s="137"/>
      <c r="B31" s="37"/>
      <c r="C31" s="37"/>
      <c r="D31" s="37"/>
      <c r="E31" s="19" t="s">
        <v>195</v>
      </c>
      <c r="F31" s="19" t="s">
        <v>194</v>
      </c>
      <c r="G31" s="20"/>
      <c r="H31" s="20">
        <v>7</v>
      </c>
      <c r="I31" s="50">
        <f t="shared" si="0"/>
        <v>0</v>
      </c>
      <c r="J31" s="97"/>
      <c r="K31" s="100">
        <v>7</v>
      </c>
      <c r="L31" s="50">
        <f t="shared" si="13"/>
        <v>0</v>
      </c>
      <c r="M31" s="165"/>
      <c r="N31" s="86"/>
      <c r="O31" s="100">
        <v>2</v>
      </c>
      <c r="P31" s="50">
        <f t="shared" si="14"/>
        <v>0</v>
      </c>
      <c r="Q31" s="135"/>
      <c r="R31" s="237">
        <f t="shared" si="15"/>
        <v>0</v>
      </c>
      <c r="S31" s="237">
        <f t="shared" si="16"/>
        <v>0</v>
      </c>
    </row>
    <row r="32" spans="1:20" x14ac:dyDescent="0.3">
      <c r="A32" s="137"/>
      <c r="B32" s="37"/>
      <c r="C32" s="37"/>
      <c r="D32" s="37"/>
      <c r="E32" s="19" t="s">
        <v>22</v>
      </c>
      <c r="F32" s="19" t="s">
        <v>23</v>
      </c>
      <c r="G32" s="20"/>
      <c r="H32" s="20">
        <v>13</v>
      </c>
      <c r="I32" s="50">
        <f t="shared" si="0"/>
        <v>0</v>
      </c>
      <c r="J32" s="97"/>
      <c r="K32" s="100">
        <v>6</v>
      </c>
      <c r="L32" s="50">
        <f t="shared" si="13"/>
        <v>0</v>
      </c>
      <c r="M32" s="185"/>
      <c r="N32" s="161"/>
      <c r="O32" s="100">
        <v>2</v>
      </c>
      <c r="P32" s="50">
        <f t="shared" si="14"/>
        <v>0</v>
      </c>
      <c r="Q32" s="146"/>
      <c r="R32" s="237">
        <f t="shared" si="15"/>
        <v>0</v>
      </c>
      <c r="S32" s="237">
        <f t="shared" si="16"/>
        <v>0</v>
      </c>
      <c r="T32" s="22"/>
    </row>
    <row r="33" spans="1:20" x14ac:dyDescent="0.3">
      <c r="A33" s="137"/>
      <c r="B33" s="37"/>
      <c r="C33" s="37"/>
      <c r="D33" s="37"/>
      <c r="E33" s="19" t="s">
        <v>24</v>
      </c>
      <c r="F33" s="19" t="s">
        <v>23</v>
      </c>
      <c r="G33" s="20"/>
      <c r="H33" s="20">
        <v>8</v>
      </c>
      <c r="I33" s="50">
        <f t="shared" si="0"/>
        <v>0</v>
      </c>
      <c r="J33" s="97"/>
      <c r="K33" s="100">
        <v>6</v>
      </c>
      <c r="L33" s="50">
        <f t="shared" si="13"/>
        <v>0</v>
      </c>
      <c r="M33" s="165"/>
      <c r="N33" s="86"/>
      <c r="O33" s="100">
        <v>1</v>
      </c>
      <c r="P33" s="50">
        <f t="shared" si="14"/>
        <v>0</v>
      </c>
      <c r="Q33" s="146"/>
      <c r="R33" s="237">
        <f t="shared" si="15"/>
        <v>0</v>
      </c>
      <c r="S33" s="237">
        <f t="shared" si="16"/>
        <v>0</v>
      </c>
      <c r="T33" s="22"/>
    </row>
    <row r="34" spans="1:20" x14ac:dyDescent="0.3">
      <c r="A34" s="137"/>
      <c r="B34" s="37"/>
      <c r="C34" s="37"/>
      <c r="D34" s="37"/>
      <c r="E34" s="19" t="s">
        <v>39</v>
      </c>
      <c r="F34" s="19" t="s">
        <v>52</v>
      </c>
      <c r="G34" s="20">
        <v>1</v>
      </c>
      <c r="H34" s="20">
        <v>12</v>
      </c>
      <c r="I34" s="50">
        <f t="shared" si="0"/>
        <v>8.3333333333333329E-2</v>
      </c>
      <c r="J34" s="97">
        <v>0.54200000000000004</v>
      </c>
      <c r="K34" s="100">
        <v>6</v>
      </c>
      <c r="L34" s="50">
        <f t="shared" si="13"/>
        <v>9.0333333333333335E-2</v>
      </c>
      <c r="M34" s="165"/>
      <c r="N34" s="86"/>
      <c r="O34" s="100">
        <v>1</v>
      </c>
      <c r="P34" s="50">
        <f t="shared" si="14"/>
        <v>0</v>
      </c>
      <c r="Q34" s="135"/>
      <c r="R34" s="237">
        <f t="shared" si="15"/>
        <v>7.742857142857143E-2</v>
      </c>
      <c r="S34" s="237">
        <f t="shared" si="16"/>
        <v>0.14285714285714285</v>
      </c>
    </row>
    <row r="35" spans="1:20" x14ac:dyDescent="0.3">
      <c r="A35" s="137"/>
      <c r="B35" s="37"/>
      <c r="C35" s="37"/>
      <c r="D35" s="37"/>
      <c r="E35" s="19" t="s">
        <v>25</v>
      </c>
      <c r="F35" s="19" t="s">
        <v>26</v>
      </c>
      <c r="G35" s="20"/>
      <c r="H35" s="20">
        <v>3</v>
      </c>
      <c r="I35" s="50">
        <f t="shared" si="0"/>
        <v>0</v>
      </c>
      <c r="J35" s="97"/>
      <c r="K35" s="100"/>
      <c r="L35" s="50">
        <f t="shared" si="13"/>
        <v>0</v>
      </c>
      <c r="M35" s="165"/>
      <c r="N35" s="86"/>
      <c r="O35" s="100"/>
      <c r="P35" s="50">
        <f t="shared" si="14"/>
        <v>0</v>
      </c>
      <c r="Q35" s="135"/>
      <c r="R35" s="237" t="str">
        <f t="shared" si="15"/>
        <v/>
      </c>
      <c r="S35" s="237" t="str">
        <f t="shared" si="16"/>
        <v/>
      </c>
    </row>
    <row r="36" spans="1:20" x14ac:dyDescent="0.3">
      <c r="A36" s="137"/>
      <c r="B36" s="37"/>
      <c r="C36" s="37"/>
      <c r="D36" s="37"/>
      <c r="E36" s="19" t="s">
        <v>27</v>
      </c>
      <c r="F36" s="19" t="s">
        <v>59</v>
      </c>
      <c r="G36" s="20"/>
      <c r="H36" s="20">
        <v>3</v>
      </c>
      <c r="I36" s="50">
        <f t="shared" si="0"/>
        <v>0</v>
      </c>
      <c r="J36" s="97"/>
      <c r="K36" s="100">
        <v>3</v>
      </c>
      <c r="L36" s="50">
        <f t="shared" si="13"/>
        <v>0</v>
      </c>
      <c r="M36" s="165"/>
      <c r="N36" s="86"/>
      <c r="O36" s="100"/>
      <c r="P36" s="50">
        <f t="shared" si="14"/>
        <v>0</v>
      </c>
      <c r="Q36" s="135"/>
      <c r="R36" s="237">
        <f t="shared" si="15"/>
        <v>0</v>
      </c>
      <c r="S36" s="237">
        <f t="shared" si="16"/>
        <v>0</v>
      </c>
    </row>
    <row r="37" spans="1:20" x14ac:dyDescent="0.3">
      <c r="A37" s="137"/>
      <c r="B37" s="37"/>
      <c r="C37" s="37"/>
      <c r="D37" s="37"/>
      <c r="E37" s="19" t="s">
        <v>40</v>
      </c>
      <c r="F37" s="26" t="s">
        <v>96</v>
      </c>
      <c r="G37" s="20"/>
      <c r="H37" s="20">
        <v>13</v>
      </c>
      <c r="I37" s="50">
        <f t="shared" si="0"/>
        <v>0</v>
      </c>
      <c r="J37" s="97"/>
      <c r="K37" s="100">
        <v>12</v>
      </c>
      <c r="L37" s="50">
        <f t="shared" si="13"/>
        <v>0</v>
      </c>
      <c r="M37" s="165"/>
      <c r="N37" s="86"/>
      <c r="O37" s="100">
        <v>1</v>
      </c>
      <c r="P37" s="50">
        <f t="shared" si="14"/>
        <v>0</v>
      </c>
      <c r="Q37" s="135"/>
      <c r="R37" s="237">
        <f t="shared" si="15"/>
        <v>0</v>
      </c>
      <c r="S37" s="237">
        <f t="shared" si="16"/>
        <v>0</v>
      </c>
    </row>
    <row r="38" spans="1:20" x14ac:dyDescent="0.3">
      <c r="A38" s="137"/>
      <c r="B38" s="37"/>
      <c r="C38" s="37"/>
      <c r="D38" s="37"/>
      <c r="E38" s="19" t="s">
        <v>43</v>
      </c>
      <c r="F38" s="19" t="s">
        <v>72</v>
      </c>
      <c r="G38" s="20"/>
      <c r="H38" s="20">
        <v>19</v>
      </c>
      <c r="I38" s="50">
        <f t="shared" si="0"/>
        <v>0</v>
      </c>
      <c r="J38" s="97"/>
      <c r="K38" s="100">
        <v>7</v>
      </c>
      <c r="L38" s="50">
        <f t="shared" si="13"/>
        <v>0</v>
      </c>
      <c r="M38" s="165"/>
      <c r="N38" s="86"/>
      <c r="O38" s="100">
        <v>3</v>
      </c>
      <c r="P38" s="50">
        <f t="shared" si="14"/>
        <v>0</v>
      </c>
      <c r="Q38" s="135"/>
      <c r="R38" s="237">
        <f t="shared" si="15"/>
        <v>0</v>
      </c>
      <c r="S38" s="237">
        <f t="shared" si="16"/>
        <v>0</v>
      </c>
    </row>
    <row r="39" spans="1:20" x14ac:dyDescent="0.3">
      <c r="A39" s="137"/>
      <c r="B39" s="37"/>
      <c r="C39" s="37"/>
      <c r="D39" s="37"/>
      <c r="E39" s="19" t="s">
        <v>46</v>
      </c>
      <c r="F39" s="19" t="s">
        <v>47</v>
      </c>
      <c r="G39" s="38"/>
      <c r="H39" s="20">
        <v>4</v>
      </c>
      <c r="I39" s="50">
        <f t="shared" si="0"/>
        <v>0</v>
      </c>
      <c r="J39" s="97"/>
      <c r="K39" s="100">
        <v>2</v>
      </c>
      <c r="L39" s="50">
        <f t="shared" si="13"/>
        <v>0</v>
      </c>
      <c r="M39" s="165"/>
      <c r="N39" s="86"/>
      <c r="O39" s="100"/>
      <c r="P39" s="50">
        <f t="shared" si="14"/>
        <v>0</v>
      </c>
      <c r="Q39" s="135"/>
      <c r="R39" s="237">
        <f t="shared" si="15"/>
        <v>0</v>
      </c>
      <c r="S39" s="237">
        <f t="shared" si="16"/>
        <v>0</v>
      </c>
    </row>
    <row r="40" spans="1:20" x14ac:dyDescent="0.3">
      <c r="A40" s="137"/>
      <c r="B40" s="37"/>
      <c r="C40" s="37"/>
      <c r="D40" s="37"/>
      <c r="E40" s="19" t="s">
        <v>44</v>
      </c>
      <c r="F40" s="19" t="s">
        <v>45</v>
      </c>
      <c r="G40" s="38"/>
      <c r="H40" s="20">
        <v>22</v>
      </c>
      <c r="I40" s="50">
        <f t="shared" si="0"/>
        <v>0</v>
      </c>
      <c r="J40" s="97"/>
      <c r="K40" s="100">
        <v>11</v>
      </c>
      <c r="L40" s="50">
        <f t="shared" si="13"/>
        <v>0</v>
      </c>
      <c r="M40" s="165"/>
      <c r="N40" s="86"/>
      <c r="O40" s="100">
        <v>2</v>
      </c>
      <c r="P40" s="50">
        <f t="shared" si="14"/>
        <v>0</v>
      </c>
      <c r="Q40" s="135"/>
      <c r="R40" s="237">
        <f t="shared" si="15"/>
        <v>0</v>
      </c>
      <c r="S40" s="237">
        <f t="shared" si="16"/>
        <v>0</v>
      </c>
    </row>
    <row r="41" spans="1:20" x14ac:dyDescent="0.3">
      <c r="A41" s="137"/>
      <c r="B41" s="37"/>
      <c r="C41" s="37"/>
      <c r="D41" s="37"/>
      <c r="E41" s="19" t="s">
        <v>50</v>
      </c>
      <c r="F41" s="19" t="s">
        <v>51</v>
      </c>
      <c r="G41" s="38"/>
      <c r="H41" s="20">
        <v>4</v>
      </c>
      <c r="I41" s="50">
        <f t="shared" si="0"/>
        <v>0</v>
      </c>
      <c r="J41" s="97"/>
      <c r="K41" s="100">
        <v>4</v>
      </c>
      <c r="L41" s="50">
        <f t="shared" si="13"/>
        <v>0</v>
      </c>
      <c r="M41" s="165"/>
      <c r="N41" s="86"/>
      <c r="O41" s="100"/>
      <c r="P41" s="50">
        <f t="shared" si="14"/>
        <v>0</v>
      </c>
      <c r="Q41" s="146"/>
      <c r="R41" s="237">
        <f t="shared" si="15"/>
        <v>0</v>
      </c>
      <c r="S41" s="237">
        <f t="shared" si="16"/>
        <v>0</v>
      </c>
      <c r="T41" s="22"/>
    </row>
    <row r="42" spans="1:20" x14ac:dyDescent="0.3">
      <c r="A42" s="137"/>
      <c r="B42" s="37"/>
      <c r="C42" s="37"/>
      <c r="D42" s="37"/>
      <c r="E42" s="19" t="s">
        <v>28</v>
      </c>
      <c r="F42" s="19" t="s">
        <v>41</v>
      </c>
      <c r="G42" s="38">
        <v>1</v>
      </c>
      <c r="H42" s="20">
        <v>27</v>
      </c>
      <c r="I42" s="50">
        <f t="shared" si="0"/>
        <v>3.7037037037037035E-2</v>
      </c>
      <c r="J42" s="97">
        <v>1.032</v>
      </c>
      <c r="K42" s="100">
        <v>26</v>
      </c>
      <c r="L42" s="50">
        <f t="shared" si="13"/>
        <v>3.9692307692307693E-2</v>
      </c>
      <c r="M42" s="165"/>
      <c r="N42" s="86"/>
      <c r="O42" s="100">
        <v>2</v>
      </c>
      <c r="P42" s="50">
        <f t="shared" si="14"/>
        <v>0</v>
      </c>
      <c r="Q42" s="146"/>
      <c r="R42" s="237">
        <f t="shared" si="15"/>
        <v>3.6857142857142859E-2</v>
      </c>
      <c r="S42" s="237">
        <f t="shared" si="16"/>
        <v>3.5714285714285712E-2</v>
      </c>
      <c r="T42" s="22"/>
    </row>
    <row r="43" spans="1:20" x14ac:dyDescent="0.3">
      <c r="A43" s="137"/>
      <c r="B43" s="37"/>
      <c r="C43" s="37"/>
      <c r="D43" s="37"/>
      <c r="E43" s="19" t="s">
        <v>29</v>
      </c>
      <c r="F43" s="19" t="s">
        <v>30</v>
      </c>
      <c r="G43" s="20"/>
      <c r="H43" s="20">
        <v>7</v>
      </c>
      <c r="I43" s="50">
        <f t="shared" si="0"/>
        <v>0</v>
      </c>
      <c r="J43" s="97"/>
      <c r="K43" s="100">
        <v>6</v>
      </c>
      <c r="L43" s="50">
        <f t="shared" si="13"/>
        <v>0</v>
      </c>
      <c r="M43" s="165"/>
      <c r="N43" s="86"/>
      <c r="O43" s="100">
        <v>1</v>
      </c>
      <c r="P43" s="50">
        <f t="shared" si="14"/>
        <v>0</v>
      </c>
      <c r="Q43" s="135"/>
      <c r="R43" s="237">
        <f t="shared" si="15"/>
        <v>0</v>
      </c>
      <c r="S43" s="237">
        <f t="shared" si="16"/>
        <v>0</v>
      </c>
    </row>
    <row r="44" spans="1:20" x14ac:dyDescent="0.3">
      <c r="A44" s="137"/>
      <c r="B44" s="37"/>
      <c r="C44" s="37"/>
      <c r="D44" s="37"/>
      <c r="E44" s="19" t="s">
        <v>216</v>
      </c>
      <c r="F44" s="19" t="s">
        <v>61</v>
      </c>
      <c r="G44" s="20"/>
      <c r="H44" s="20">
        <v>7</v>
      </c>
      <c r="I44" s="50">
        <f t="shared" si="0"/>
        <v>0</v>
      </c>
      <c r="J44" s="97"/>
      <c r="K44" s="100">
        <v>2</v>
      </c>
      <c r="L44" s="50">
        <f t="shared" si="13"/>
        <v>0</v>
      </c>
      <c r="M44" s="165"/>
      <c r="N44" s="86"/>
      <c r="O44" s="100">
        <v>0</v>
      </c>
      <c r="P44" s="50">
        <f t="shared" si="14"/>
        <v>0</v>
      </c>
      <c r="Q44" s="135"/>
      <c r="R44" s="237">
        <f t="shared" si="15"/>
        <v>0</v>
      </c>
      <c r="S44" s="237">
        <f t="shared" si="16"/>
        <v>0</v>
      </c>
    </row>
    <row r="45" spans="1:20" x14ac:dyDescent="0.3">
      <c r="A45" s="137"/>
      <c r="B45" s="37"/>
      <c r="C45" s="37"/>
      <c r="D45" s="37"/>
      <c r="E45" s="19" t="s">
        <v>217</v>
      </c>
      <c r="F45" s="19" t="s">
        <v>61</v>
      </c>
      <c r="G45" s="20"/>
      <c r="H45" s="20">
        <v>5</v>
      </c>
      <c r="I45" s="50">
        <f t="shared" si="0"/>
        <v>0</v>
      </c>
      <c r="J45" s="97"/>
      <c r="K45" s="100">
        <v>5</v>
      </c>
      <c r="L45" s="50">
        <f t="shared" si="13"/>
        <v>0</v>
      </c>
      <c r="M45" s="165"/>
      <c r="N45" s="86"/>
      <c r="O45" s="100">
        <v>2</v>
      </c>
      <c r="P45" s="50">
        <f t="shared" si="14"/>
        <v>0</v>
      </c>
      <c r="Q45" s="135"/>
      <c r="R45" s="237">
        <f t="shared" ref="R45:R52" si="19">IF((K45+O45)&gt;0,(J45+N45)/(K45+O45),"")</f>
        <v>0</v>
      </c>
      <c r="S45" s="237">
        <f t="shared" ref="S45:S52" si="20">IF((K45+O45)&gt;0,(G45+M45)/(K45+O45),"")</f>
        <v>0</v>
      </c>
    </row>
    <row r="46" spans="1:20" x14ac:dyDescent="0.3">
      <c r="A46" s="137"/>
      <c r="B46" s="37"/>
      <c r="C46" s="37"/>
      <c r="D46" s="37"/>
      <c r="E46" s="19" t="s">
        <v>31</v>
      </c>
      <c r="F46" s="19" t="s">
        <v>42</v>
      </c>
      <c r="G46" s="20"/>
      <c r="H46" s="20">
        <v>5</v>
      </c>
      <c r="I46" s="50">
        <f t="shared" si="0"/>
        <v>0</v>
      </c>
      <c r="J46" s="97"/>
      <c r="K46" s="100">
        <v>4</v>
      </c>
      <c r="L46" s="50">
        <f t="shared" si="13"/>
        <v>0</v>
      </c>
      <c r="M46" s="185"/>
      <c r="N46" s="161"/>
      <c r="O46" s="100"/>
      <c r="P46" s="50">
        <f t="shared" si="14"/>
        <v>0</v>
      </c>
      <c r="Q46" s="135"/>
      <c r="R46" s="237">
        <f t="shared" si="19"/>
        <v>0</v>
      </c>
      <c r="S46" s="237">
        <f t="shared" si="20"/>
        <v>0</v>
      </c>
    </row>
    <row r="47" spans="1:20" x14ac:dyDescent="0.3">
      <c r="A47" s="137"/>
      <c r="B47" s="37"/>
      <c r="C47" s="37"/>
      <c r="D47" s="37"/>
      <c r="E47" s="19" t="s">
        <v>63</v>
      </c>
      <c r="F47" s="19" t="s">
        <v>55</v>
      </c>
      <c r="G47" s="20"/>
      <c r="H47" s="20">
        <v>12</v>
      </c>
      <c r="I47" s="50">
        <f t="shared" si="0"/>
        <v>0</v>
      </c>
      <c r="J47" s="97"/>
      <c r="K47" s="100">
        <v>7</v>
      </c>
      <c r="L47" s="50">
        <f t="shared" si="13"/>
        <v>0</v>
      </c>
      <c r="M47" s="185"/>
      <c r="N47" s="161"/>
      <c r="O47" s="100"/>
      <c r="P47" s="50">
        <f t="shared" si="14"/>
        <v>0</v>
      </c>
      <c r="Q47" s="135"/>
      <c r="R47" s="237">
        <f t="shared" si="19"/>
        <v>0</v>
      </c>
      <c r="S47" s="237">
        <f t="shared" si="20"/>
        <v>0</v>
      </c>
    </row>
    <row r="48" spans="1:20" x14ac:dyDescent="0.3">
      <c r="A48" s="137"/>
      <c r="B48" s="37"/>
      <c r="C48" s="37"/>
      <c r="D48" s="37"/>
      <c r="E48" s="20" t="s">
        <v>91</v>
      </c>
      <c r="F48" s="20" t="s">
        <v>95</v>
      </c>
      <c r="G48" s="20"/>
      <c r="H48" s="20">
        <v>1</v>
      </c>
      <c r="I48" s="50">
        <f t="shared" si="0"/>
        <v>0</v>
      </c>
      <c r="J48" s="97"/>
      <c r="K48" s="100"/>
      <c r="L48" s="50">
        <f t="shared" si="13"/>
        <v>0</v>
      </c>
      <c r="M48" s="165"/>
      <c r="N48" s="86"/>
      <c r="O48" s="100"/>
      <c r="P48" s="50">
        <f t="shared" si="14"/>
        <v>0</v>
      </c>
      <c r="Q48" s="135"/>
      <c r="R48" s="237" t="str">
        <f t="shared" si="19"/>
        <v/>
      </c>
      <c r="S48" s="237" t="str">
        <f t="shared" si="20"/>
        <v/>
      </c>
    </row>
    <row r="49" spans="1:19" x14ac:dyDescent="0.3">
      <c r="A49" s="137"/>
      <c r="B49" s="37"/>
      <c r="C49" s="37"/>
      <c r="D49" s="37"/>
      <c r="E49" s="20" t="s">
        <v>91</v>
      </c>
      <c r="F49" s="20" t="s">
        <v>151</v>
      </c>
      <c r="G49" s="20"/>
      <c r="H49" s="20">
        <v>4</v>
      </c>
      <c r="I49" s="50">
        <f t="shared" si="0"/>
        <v>0</v>
      </c>
      <c r="J49" s="97"/>
      <c r="K49" s="100">
        <v>2</v>
      </c>
      <c r="L49" s="50">
        <f t="shared" si="13"/>
        <v>0</v>
      </c>
      <c r="M49" s="165"/>
      <c r="N49" s="86"/>
      <c r="O49" s="100">
        <v>2</v>
      </c>
      <c r="P49" s="50">
        <f t="shared" si="14"/>
        <v>0</v>
      </c>
      <c r="Q49" s="135"/>
      <c r="R49" s="237">
        <f t="shared" si="19"/>
        <v>0</v>
      </c>
      <c r="S49" s="237">
        <f t="shared" si="20"/>
        <v>0</v>
      </c>
    </row>
    <row r="50" spans="1:19" x14ac:dyDescent="0.3">
      <c r="A50" s="137"/>
      <c r="B50" s="37"/>
      <c r="C50" s="37"/>
      <c r="D50" s="37"/>
      <c r="E50" s="20" t="s">
        <v>66</v>
      </c>
      <c r="F50" s="20" t="s">
        <v>55</v>
      </c>
      <c r="G50" s="20"/>
      <c r="H50" s="20">
        <v>8</v>
      </c>
      <c r="I50" s="50">
        <f t="shared" si="0"/>
        <v>0</v>
      </c>
      <c r="J50" s="97"/>
      <c r="K50" s="100">
        <v>7</v>
      </c>
      <c r="L50" s="50">
        <f t="shared" si="13"/>
        <v>0</v>
      </c>
      <c r="M50" s="165"/>
      <c r="N50" s="86"/>
      <c r="O50" s="100">
        <v>1</v>
      </c>
      <c r="P50" s="50">
        <f t="shared" si="14"/>
        <v>0</v>
      </c>
      <c r="Q50" s="135"/>
      <c r="R50" s="237">
        <f t="shared" si="19"/>
        <v>0</v>
      </c>
      <c r="S50" s="237">
        <f t="shared" si="20"/>
        <v>0</v>
      </c>
    </row>
    <row r="51" spans="1:19" x14ac:dyDescent="0.3">
      <c r="A51" s="137"/>
      <c r="B51" s="37"/>
      <c r="C51" s="37"/>
      <c r="D51" s="37"/>
      <c r="E51" s="20" t="s">
        <v>67</v>
      </c>
      <c r="F51" s="20" t="s">
        <v>68</v>
      </c>
      <c r="G51" s="20"/>
      <c r="H51" s="20">
        <v>2</v>
      </c>
      <c r="I51" s="50">
        <f t="shared" si="0"/>
        <v>0</v>
      </c>
      <c r="J51" s="97"/>
      <c r="K51" s="100">
        <v>2</v>
      </c>
      <c r="L51" s="50">
        <f t="shared" si="13"/>
        <v>0</v>
      </c>
      <c r="M51" s="165"/>
      <c r="N51" s="86"/>
      <c r="O51" s="100"/>
      <c r="P51" s="50">
        <f t="shared" si="14"/>
        <v>0</v>
      </c>
      <c r="Q51" s="135"/>
      <c r="R51" s="237">
        <f t="shared" si="19"/>
        <v>0</v>
      </c>
      <c r="S51" s="237">
        <f t="shared" si="20"/>
        <v>0</v>
      </c>
    </row>
    <row r="52" spans="1:19" x14ac:dyDescent="0.3">
      <c r="A52" s="137"/>
      <c r="B52" s="37"/>
      <c r="C52" s="37"/>
      <c r="D52" s="37"/>
      <c r="E52" s="20" t="s">
        <v>149</v>
      </c>
      <c r="F52" s="20" t="s">
        <v>150</v>
      </c>
      <c r="G52" s="20"/>
      <c r="H52" s="20">
        <v>1</v>
      </c>
      <c r="I52" s="50">
        <f t="shared" si="0"/>
        <v>0</v>
      </c>
      <c r="J52" s="97"/>
      <c r="K52" s="100">
        <v>1</v>
      </c>
      <c r="L52" s="50">
        <f t="shared" si="13"/>
        <v>0</v>
      </c>
      <c r="M52" s="165"/>
      <c r="N52" s="86"/>
      <c r="O52" s="100"/>
      <c r="P52" s="50">
        <f t="shared" si="14"/>
        <v>0</v>
      </c>
      <c r="Q52" s="135"/>
      <c r="R52" s="237">
        <f t="shared" si="19"/>
        <v>0</v>
      </c>
      <c r="S52" s="237">
        <f t="shared" si="20"/>
        <v>0</v>
      </c>
    </row>
    <row r="53" spans="1:19" x14ac:dyDescent="0.3">
      <c r="A53" s="137"/>
      <c r="B53" s="37"/>
      <c r="C53" s="37"/>
      <c r="D53" s="37"/>
      <c r="E53" s="20" t="s">
        <v>156</v>
      </c>
      <c r="F53" s="20" t="s">
        <v>157</v>
      </c>
      <c r="G53" s="20"/>
      <c r="H53" s="20"/>
      <c r="I53" s="50">
        <f t="shared" si="0"/>
        <v>0</v>
      </c>
      <c r="J53" s="97"/>
      <c r="K53" s="100"/>
      <c r="L53" s="50">
        <f t="shared" si="13"/>
        <v>0</v>
      </c>
      <c r="M53" s="165"/>
      <c r="N53" s="86"/>
      <c r="O53" s="100"/>
      <c r="P53" s="50">
        <f t="shared" si="14"/>
        <v>0</v>
      </c>
      <c r="Q53" s="135"/>
      <c r="R53" s="237" t="str">
        <f t="shared" si="15"/>
        <v/>
      </c>
      <c r="S53" s="237" t="str">
        <f t="shared" si="16"/>
        <v/>
      </c>
    </row>
    <row r="54" spans="1:19" ht="27.6" x14ac:dyDescent="0.3">
      <c r="A54" s="137"/>
      <c r="B54" s="37"/>
      <c r="C54" s="37"/>
      <c r="D54" s="37"/>
      <c r="E54" s="20" t="s">
        <v>153</v>
      </c>
      <c r="F54" s="225" t="s">
        <v>154</v>
      </c>
      <c r="G54" s="20"/>
      <c r="H54" s="20"/>
      <c r="I54" s="50">
        <f t="shared" si="0"/>
        <v>0</v>
      </c>
      <c r="J54" s="97"/>
      <c r="K54" s="100"/>
      <c r="L54" s="50">
        <f t="shared" si="13"/>
        <v>0</v>
      </c>
      <c r="M54" s="165"/>
      <c r="N54" s="86"/>
      <c r="O54" s="100"/>
      <c r="P54" s="50">
        <f t="shared" si="14"/>
        <v>0</v>
      </c>
      <c r="Q54" s="135"/>
      <c r="R54" s="237" t="str">
        <f t="shared" si="15"/>
        <v/>
      </c>
      <c r="S54" s="237" t="str">
        <f t="shared" si="16"/>
        <v/>
      </c>
    </row>
    <row r="55" spans="1:19" x14ac:dyDescent="0.3">
      <c r="A55" s="137"/>
      <c r="B55" s="37"/>
      <c r="C55" s="37"/>
      <c r="D55" s="37"/>
      <c r="E55" s="20" t="s">
        <v>70</v>
      </c>
      <c r="F55" s="20" t="s">
        <v>94</v>
      </c>
      <c r="G55" s="20">
        <v>1</v>
      </c>
      <c r="H55" s="20">
        <v>1</v>
      </c>
      <c r="I55" s="50">
        <f t="shared" si="0"/>
        <v>1</v>
      </c>
      <c r="J55" s="97">
        <v>1</v>
      </c>
      <c r="K55" s="100">
        <v>1</v>
      </c>
      <c r="L55" s="50">
        <f t="shared" si="13"/>
        <v>1</v>
      </c>
      <c r="M55" s="165"/>
      <c r="N55" s="86"/>
      <c r="O55" s="100"/>
      <c r="P55" s="50">
        <f t="shared" si="14"/>
        <v>0</v>
      </c>
      <c r="Q55" s="135"/>
      <c r="R55" s="237">
        <f t="shared" si="15"/>
        <v>1</v>
      </c>
      <c r="S55" s="237">
        <f t="shared" si="16"/>
        <v>1</v>
      </c>
    </row>
    <row r="56" spans="1:19" ht="15" thickBot="1" x14ac:dyDescent="0.35">
      <c r="A56" s="141"/>
      <c r="B56" s="142"/>
      <c r="C56" s="142"/>
      <c r="D56" s="142"/>
      <c r="E56" s="21"/>
      <c r="F56" s="21"/>
      <c r="G56" s="89">
        <f>SUM(G24:G55)</f>
        <v>6</v>
      </c>
      <c r="H56" s="89">
        <f>SUM(H24:H55)</f>
        <v>261</v>
      </c>
      <c r="I56" s="50">
        <f t="shared" si="0"/>
        <v>2.2988505747126436E-2</v>
      </c>
      <c r="J56" s="241">
        <f t="shared" ref="J56:K56" si="21">SUM(J24:J55)</f>
        <v>5.5739999999999998</v>
      </c>
      <c r="K56" s="89">
        <f t="shared" si="21"/>
        <v>172</v>
      </c>
      <c r="L56" s="50">
        <f t="shared" si="13"/>
        <v>3.2406976744186043E-2</v>
      </c>
      <c r="M56" s="89">
        <f t="shared" ref="M56:O56" si="22">SUM(M24:M55)</f>
        <v>2</v>
      </c>
      <c r="N56" s="241">
        <f t="shared" si="22"/>
        <v>1.9</v>
      </c>
      <c r="O56" s="89">
        <f t="shared" si="22"/>
        <v>35</v>
      </c>
      <c r="P56" s="50">
        <f t="shared" si="14"/>
        <v>5.4285714285714284E-2</v>
      </c>
      <c r="Q56" s="135"/>
      <c r="R56" s="186">
        <f t="shared" si="15"/>
        <v>3.6106280193236716E-2</v>
      </c>
      <c r="S56" s="188">
        <f t="shared" si="16"/>
        <v>3.864734299516908E-2</v>
      </c>
    </row>
    <row r="57" spans="1:19" ht="152.4" thickBot="1" x14ac:dyDescent="0.35">
      <c r="A57" s="64"/>
      <c r="B57" s="1"/>
      <c r="C57" s="1"/>
      <c r="D57" s="1"/>
      <c r="E57" s="1" t="s">
        <v>123</v>
      </c>
      <c r="F57" s="2" t="s">
        <v>0</v>
      </c>
      <c r="G57" s="33" t="s">
        <v>181</v>
      </c>
      <c r="H57" s="33" t="s">
        <v>182</v>
      </c>
      <c r="I57" s="34" t="s">
        <v>112</v>
      </c>
      <c r="J57" s="58" t="s">
        <v>183</v>
      </c>
      <c r="K57" s="58" t="s">
        <v>184</v>
      </c>
      <c r="L57" s="34" t="s">
        <v>109</v>
      </c>
      <c r="M57" s="58" t="s">
        <v>185</v>
      </c>
      <c r="N57" s="58" t="s">
        <v>186</v>
      </c>
      <c r="O57" s="58" t="s">
        <v>187</v>
      </c>
      <c r="P57" s="34" t="s">
        <v>109</v>
      </c>
      <c r="Q57" s="135"/>
      <c r="R57" s="147"/>
      <c r="S57" s="195"/>
    </row>
    <row r="58" spans="1:19" x14ac:dyDescent="0.3">
      <c r="A58" s="73" t="s">
        <v>74</v>
      </c>
      <c r="B58" s="39"/>
      <c r="C58" s="39"/>
      <c r="D58" s="39"/>
      <c r="E58" s="39"/>
      <c r="F58" s="39"/>
      <c r="G58" s="40">
        <v>0</v>
      </c>
      <c r="H58" s="40">
        <v>3</v>
      </c>
      <c r="I58" s="51">
        <f t="shared" ref="I58:I66" si="23">IF(H58=0,0,G58/H58)</f>
        <v>0</v>
      </c>
      <c r="J58" s="242">
        <v>0</v>
      </c>
      <c r="K58" s="106">
        <v>2</v>
      </c>
      <c r="L58" s="51">
        <f t="shared" ref="L58:L66" si="24">IF(K58=0,0,J58/K58)</f>
        <v>0</v>
      </c>
      <c r="M58" s="243">
        <v>0</v>
      </c>
      <c r="N58" s="244">
        <v>0</v>
      </c>
      <c r="O58" s="158">
        <v>0</v>
      </c>
      <c r="P58" s="51">
        <f>IF(O58=0,0,N58/O58)</f>
        <v>0</v>
      </c>
      <c r="Q58" s="135"/>
      <c r="R58" s="186">
        <f>IF((K58+O58)&gt;0,(J58+N58)/(K58+O58),"")</f>
        <v>0</v>
      </c>
      <c r="S58" s="188">
        <f t="shared" ref="S58:S66" si="25">IF((K58+O58)&gt;0,(G58+M58)/(K58+O58),"")</f>
        <v>0</v>
      </c>
    </row>
    <row r="59" spans="1:19" x14ac:dyDescent="0.3">
      <c r="A59" s="73"/>
      <c r="B59" s="39"/>
      <c r="C59" s="39"/>
      <c r="D59" s="39"/>
      <c r="E59" s="41" t="s">
        <v>79</v>
      </c>
      <c r="F59" s="42" t="s">
        <v>80</v>
      </c>
      <c r="G59" s="44"/>
      <c r="H59" s="44">
        <v>1</v>
      </c>
      <c r="I59" s="51">
        <f t="shared" si="23"/>
        <v>0</v>
      </c>
      <c r="J59" s="59"/>
      <c r="K59" s="104"/>
      <c r="L59" s="51">
        <f t="shared" si="24"/>
        <v>0</v>
      </c>
      <c r="M59" s="239">
        <v>0</v>
      </c>
      <c r="N59" s="57"/>
      <c r="O59" s="125"/>
      <c r="P59" s="51">
        <f t="shared" ref="P59:P66" si="26">IF(O59=0,0,N59/O59)</f>
        <v>0</v>
      </c>
      <c r="Q59" s="135"/>
      <c r="R59" s="237" t="str">
        <f>IF((K59+O59)&gt;0,(J59+N59)/(K59+O59),"")</f>
        <v/>
      </c>
      <c r="S59" s="237" t="str">
        <f t="shared" si="25"/>
        <v/>
      </c>
    </row>
    <row r="60" spans="1:19" x14ac:dyDescent="0.3">
      <c r="A60" s="73"/>
      <c r="B60" s="39"/>
      <c r="C60" s="39"/>
      <c r="D60" s="39"/>
      <c r="E60" s="41" t="s">
        <v>81</v>
      </c>
      <c r="F60" s="42" t="s">
        <v>78</v>
      </c>
      <c r="G60" s="44"/>
      <c r="H60" s="44"/>
      <c r="I60" s="51">
        <f t="shared" si="23"/>
        <v>0</v>
      </c>
      <c r="J60" s="59"/>
      <c r="K60" s="104"/>
      <c r="L60" s="51">
        <f t="shared" si="24"/>
        <v>0</v>
      </c>
      <c r="M60" s="239">
        <v>0</v>
      </c>
      <c r="N60" s="57"/>
      <c r="O60" s="125"/>
      <c r="P60" s="51">
        <f t="shared" si="26"/>
        <v>0</v>
      </c>
      <c r="Q60" s="135"/>
      <c r="R60" s="237" t="str">
        <f t="shared" ref="R60:R65" si="27">IF((K60+O60)&gt;0,(J60+N60)/(K60+O60),"")</f>
        <v/>
      </c>
      <c r="S60" s="237" t="str">
        <f t="shared" si="25"/>
        <v/>
      </c>
    </row>
    <row r="61" spans="1:19" x14ac:dyDescent="0.3">
      <c r="A61" s="73"/>
      <c r="B61" s="39"/>
      <c r="C61" s="39"/>
      <c r="D61" s="39"/>
      <c r="E61" s="41" t="s">
        <v>76</v>
      </c>
      <c r="F61" s="41" t="s">
        <v>78</v>
      </c>
      <c r="G61" s="44"/>
      <c r="H61" s="44"/>
      <c r="I61" s="51">
        <f t="shared" si="23"/>
        <v>0</v>
      </c>
      <c r="J61" s="103"/>
      <c r="K61" s="104"/>
      <c r="L61" s="51">
        <f t="shared" si="24"/>
        <v>0</v>
      </c>
      <c r="M61" s="239">
        <v>0</v>
      </c>
      <c r="N61" s="57"/>
      <c r="O61" s="125"/>
      <c r="P61" s="51">
        <f t="shared" si="26"/>
        <v>0</v>
      </c>
      <c r="Q61" s="135"/>
      <c r="R61" s="237" t="str">
        <f t="shared" si="27"/>
        <v/>
      </c>
      <c r="S61" s="237" t="str">
        <f t="shared" si="25"/>
        <v/>
      </c>
    </row>
    <row r="62" spans="1:19" x14ac:dyDescent="0.3">
      <c r="A62" s="73"/>
      <c r="B62" s="39"/>
      <c r="C62" s="39"/>
      <c r="D62" s="39"/>
      <c r="E62" s="41" t="s">
        <v>82</v>
      </c>
      <c r="F62" s="42" t="s">
        <v>83</v>
      </c>
      <c r="G62" s="44"/>
      <c r="H62" s="44">
        <v>1</v>
      </c>
      <c r="I62" s="51">
        <f t="shared" si="23"/>
        <v>0</v>
      </c>
      <c r="J62" s="59"/>
      <c r="K62" s="104">
        <v>1</v>
      </c>
      <c r="L62" s="51">
        <f t="shared" si="24"/>
        <v>0</v>
      </c>
      <c r="M62" s="239">
        <v>0</v>
      </c>
      <c r="N62" s="57"/>
      <c r="O62" s="125"/>
      <c r="P62" s="51">
        <f t="shared" si="26"/>
        <v>0</v>
      </c>
      <c r="Q62" s="135"/>
      <c r="R62" s="237">
        <f t="shared" si="27"/>
        <v>0</v>
      </c>
      <c r="S62" s="237">
        <f t="shared" si="25"/>
        <v>0</v>
      </c>
    </row>
    <row r="63" spans="1:19" x14ac:dyDescent="0.3">
      <c r="A63" s="74"/>
      <c r="B63" s="39"/>
      <c r="C63" s="39"/>
      <c r="D63" s="39"/>
      <c r="E63" s="41" t="s">
        <v>75</v>
      </c>
      <c r="F63" s="41" t="s">
        <v>77</v>
      </c>
      <c r="G63" s="42"/>
      <c r="H63" s="42"/>
      <c r="I63" s="51">
        <f t="shared" si="23"/>
        <v>0</v>
      </c>
      <c r="J63" s="59"/>
      <c r="K63" s="104"/>
      <c r="L63" s="51">
        <f t="shared" si="24"/>
        <v>0</v>
      </c>
      <c r="M63" s="239">
        <v>0</v>
      </c>
      <c r="N63" s="57"/>
      <c r="O63" s="125"/>
      <c r="P63" s="51">
        <f t="shared" si="26"/>
        <v>0</v>
      </c>
      <c r="Q63" s="135"/>
      <c r="R63" s="237" t="str">
        <f t="shared" si="27"/>
        <v/>
      </c>
      <c r="S63" s="237" t="str">
        <f t="shared" si="25"/>
        <v/>
      </c>
    </row>
    <row r="64" spans="1:19" x14ac:dyDescent="0.3">
      <c r="A64" s="74"/>
      <c r="B64" s="39"/>
      <c r="C64" s="39"/>
      <c r="D64" s="39"/>
      <c r="E64" s="45" t="s">
        <v>84</v>
      </c>
      <c r="F64" s="41" t="s">
        <v>85</v>
      </c>
      <c r="G64" s="42"/>
      <c r="H64" s="42"/>
      <c r="I64" s="51">
        <f t="shared" si="23"/>
        <v>0</v>
      </c>
      <c r="J64" s="59"/>
      <c r="K64" s="104"/>
      <c r="L64" s="51">
        <f t="shared" si="24"/>
        <v>0</v>
      </c>
      <c r="M64" s="239">
        <v>0</v>
      </c>
      <c r="N64" s="57"/>
      <c r="O64" s="125"/>
      <c r="P64" s="51">
        <f t="shared" si="26"/>
        <v>0</v>
      </c>
      <c r="Q64" s="135"/>
      <c r="R64" s="237" t="str">
        <f t="shared" si="27"/>
        <v/>
      </c>
      <c r="S64" s="237" t="str">
        <f t="shared" si="25"/>
        <v/>
      </c>
    </row>
    <row r="65" spans="1:22" x14ac:dyDescent="0.3">
      <c r="A65" s="74"/>
      <c r="B65" s="39"/>
      <c r="C65" s="39"/>
      <c r="D65" s="39"/>
      <c r="E65" s="45" t="s">
        <v>148</v>
      </c>
      <c r="F65" s="41" t="s">
        <v>85</v>
      </c>
      <c r="G65" s="153"/>
      <c r="H65" s="153">
        <v>1</v>
      </c>
      <c r="I65" s="51">
        <f t="shared" si="23"/>
        <v>0</v>
      </c>
      <c r="J65" s="223"/>
      <c r="K65" s="155">
        <v>1</v>
      </c>
      <c r="L65" s="51">
        <f t="shared" si="24"/>
        <v>0</v>
      </c>
      <c r="M65" s="239">
        <v>0</v>
      </c>
      <c r="N65" s="156"/>
      <c r="O65" s="155"/>
      <c r="P65" s="51">
        <f t="shared" si="26"/>
        <v>0</v>
      </c>
      <c r="Q65" s="135"/>
      <c r="R65" s="237">
        <f t="shared" si="27"/>
        <v>0</v>
      </c>
      <c r="S65" s="237">
        <f t="shared" si="25"/>
        <v>0</v>
      </c>
    </row>
    <row r="66" spans="1:22" ht="15" thickBot="1" x14ac:dyDescent="0.35">
      <c r="A66" s="75"/>
      <c r="B66" s="43"/>
      <c r="C66" s="43"/>
      <c r="D66" s="43"/>
      <c r="E66" s="401"/>
      <c r="F66" s="401"/>
      <c r="G66" s="90">
        <f>SUM(G59:G65)</f>
        <v>0</v>
      </c>
      <c r="H66" s="90">
        <f>SUM(H59:H65)</f>
        <v>3</v>
      </c>
      <c r="I66" s="51">
        <f t="shared" si="23"/>
        <v>0</v>
      </c>
      <c r="J66" s="90">
        <f t="shared" ref="J66:K66" si="28">SUM(J59:J65)</f>
        <v>0</v>
      </c>
      <c r="K66" s="90">
        <f t="shared" si="28"/>
        <v>2</v>
      </c>
      <c r="L66" s="51">
        <f t="shared" si="24"/>
        <v>0</v>
      </c>
      <c r="M66" s="90">
        <f t="shared" ref="M66:O66" si="29">SUM(M59:M65)</f>
        <v>0</v>
      </c>
      <c r="N66" s="90">
        <f t="shared" si="29"/>
        <v>0</v>
      </c>
      <c r="O66" s="90">
        <f t="shared" si="29"/>
        <v>0</v>
      </c>
      <c r="P66" s="51">
        <f t="shared" si="26"/>
        <v>0</v>
      </c>
      <c r="Q66" s="135"/>
      <c r="R66" s="186">
        <f>IF((K66+O66)&gt;0,(J66+N66)/(K66+O66),"")</f>
        <v>0</v>
      </c>
      <c r="S66" s="188">
        <f t="shared" si="25"/>
        <v>0</v>
      </c>
    </row>
    <row r="67" spans="1:22" x14ac:dyDescent="0.3">
      <c r="A67" s="135"/>
      <c r="B67" s="135"/>
      <c r="C67" s="135"/>
      <c r="D67" s="135"/>
      <c r="E67" s="135"/>
      <c r="F67" s="135"/>
      <c r="G67" s="135"/>
      <c r="H67" s="135"/>
      <c r="I67" s="135"/>
      <c r="J67" s="150"/>
      <c r="K67" s="150"/>
      <c r="L67" s="135"/>
      <c r="M67" s="135"/>
      <c r="N67" s="135"/>
      <c r="O67" s="135"/>
      <c r="P67" s="135"/>
      <c r="Q67" s="135"/>
      <c r="R67" s="147"/>
      <c r="S67" s="195"/>
    </row>
    <row r="68" spans="1:22" x14ac:dyDescent="0.3">
      <c r="A68" s="135" t="s">
        <v>124</v>
      </c>
      <c r="B68" s="135"/>
      <c r="C68" s="135"/>
      <c r="D68" s="135"/>
      <c r="E68" s="135"/>
      <c r="F68" s="145" t="s">
        <v>190</v>
      </c>
      <c r="G68" s="135"/>
      <c r="H68" s="135"/>
      <c r="I68" s="135"/>
      <c r="J68" s="150"/>
      <c r="K68" s="150"/>
      <c r="L68" s="145" t="s">
        <v>192</v>
      </c>
      <c r="M68" s="145"/>
      <c r="N68" s="135"/>
      <c r="O68" s="135"/>
      <c r="P68" s="135"/>
      <c r="Q68" s="135"/>
      <c r="R68" s="147"/>
      <c r="S68" s="195"/>
    </row>
    <row r="69" spans="1:22" x14ac:dyDescent="0.3">
      <c r="A69" s="135"/>
      <c r="B69" s="135"/>
      <c r="C69" s="135"/>
      <c r="D69" s="135"/>
      <c r="E69" s="135"/>
      <c r="F69" s="145" t="s">
        <v>191</v>
      </c>
      <c r="G69" s="135"/>
      <c r="H69" s="135"/>
      <c r="I69" s="135"/>
      <c r="J69" s="150"/>
      <c r="K69" s="150"/>
      <c r="L69" s="145" t="s">
        <v>193</v>
      </c>
      <c r="M69" s="145"/>
      <c r="N69" s="135"/>
      <c r="O69" s="135"/>
      <c r="P69" s="135"/>
      <c r="Q69" s="135"/>
      <c r="R69" s="147"/>
      <c r="S69" s="195"/>
    </row>
    <row r="70" spans="1:22" ht="15" thickBot="1" x14ac:dyDescent="0.35">
      <c r="A70" s="135"/>
      <c r="B70" s="135"/>
      <c r="C70" s="135"/>
      <c r="D70" s="135"/>
      <c r="E70" s="135"/>
      <c r="F70" s="145"/>
      <c r="G70" s="135"/>
      <c r="H70" s="135"/>
      <c r="I70" s="135"/>
      <c r="J70" s="150"/>
      <c r="K70" s="150"/>
      <c r="L70" s="145"/>
      <c r="M70" s="145"/>
      <c r="N70" s="135"/>
      <c r="O70" s="135"/>
      <c r="P70" s="135"/>
      <c r="Q70" s="135"/>
      <c r="R70" s="147"/>
      <c r="S70" s="195"/>
    </row>
    <row r="71" spans="1:22" ht="48" customHeight="1" thickBot="1" x14ac:dyDescent="0.35">
      <c r="A71" s="135"/>
      <c r="B71" s="135"/>
      <c r="C71" s="135"/>
      <c r="D71" s="135"/>
      <c r="E71" s="135"/>
      <c r="F71" s="135"/>
      <c r="G71" s="135"/>
      <c r="H71" s="135"/>
      <c r="I71" s="231" t="s">
        <v>158</v>
      </c>
      <c r="J71" s="150"/>
      <c r="K71" s="150"/>
      <c r="L71" s="231" t="s">
        <v>109</v>
      </c>
      <c r="M71" s="135"/>
      <c r="N71" s="135"/>
      <c r="O71" s="135"/>
      <c r="P71" s="231" t="s">
        <v>109</v>
      </c>
      <c r="Q71" s="408" t="s">
        <v>133</v>
      </c>
      <c r="R71" s="409"/>
      <c r="S71" s="408" t="s">
        <v>134</v>
      </c>
      <c r="T71" s="409"/>
    </row>
    <row r="72" spans="1:22" ht="15" thickBot="1" x14ac:dyDescent="0.35">
      <c r="A72" s="146"/>
      <c r="B72" s="135"/>
      <c r="C72" s="135"/>
      <c r="D72" s="135"/>
      <c r="E72" s="135"/>
      <c r="F72" s="146" t="s">
        <v>100</v>
      </c>
      <c r="G72" s="197">
        <f>G12</f>
        <v>6</v>
      </c>
      <c r="H72" s="201">
        <f>H12</f>
        <v>491</v>
      </c>
      <c r="I72" s="47">
        <f t="shared" ref="I72:I76" si="30">IF(H72=0,0,G72/H72)</f>
        <v>1.2219959266802444E-2</v>
      </c>
      <c r="J72" s="203">
        <f>J12</f>
        <v>4.4020000000000001</v>
      </c>
      <c r="K72" s="201">
        <f>K12</f>
        <v>294</v>
      </c>
      <c r="L72" s="47">
        <f t="shared" ref="L72:L76" si="31">IF(K72=0,0,J72/K72)</f>
        <v>1.4972789115646258E-2</v>
      </c>
      <c r="M72" s="206">
        <f>M12</f>
        <v>0</v>
      </c>
      <c r="N72" s="233">
        <f>N12</f>
        <v>0</v>
      </c>
      <c r="O72" s="201">
        <f>O12</f>
        <v>0</v>
      </c>
      <c r="P72" s="47">
        <f t="shared" ref="P72:P76" si="32">IF(O72=0,0,N72/O72)</f>
        <v>0</v>
      </c>
      <c r="Q72" s="119" t="s">
        <v>100</v>
      </c>
      <c r="R72" s="120">
        <f t="shared" ref="R72:R76" si="33">IF((K72+O72)&gt;0,(J72+N72)/(K72+O72),"")</f>
        <v>1.4972789115646258E-2</v>
      </c>
      <c r="S72" s="189">
        <f t="shared" ref="S72:S76" si="34">IF((K72+O72)&gt;0,(G72+M72)/(K72+O72),"")</f>
        <v>2.0408163265306121E-2</v>
      </c>
      <c r="T72" s="190"/>
    </row>
    <row r="73" spans="1:22" ht="15" thickBot="1" x14ac:dyDescent="0.35">
      <c r="A73" s="146"/>
      <c r="B73" s="135"/>
      <c r="C73" s="135"/>
      <c r="D73" s="135"/>
      <c r="E73" s="135"/>
      <c r="F73" s="146" t="s">
        <v>101</v>
      </c>
      <c r="G73" s="197">
        <f>G21</f>
        <v>1</v>
      </c>
      <c r="H73" s="201">
        <f>H21</f>
        <v>227</v>
      </c>
      <c r="I73" s="47">
        <f>IF(H73=0,0,G73/H73)</f>
        <v>4.4052863436123352E-3</v>
      </c>
      <c r="J73" s="203">
        <f>J21</f>
        <v>1.032</v>
      </c>
      <c r="K73" s="201">
        <f>K21</f>
        <v>194</v>
      </c>
      <c r="L73" s="47">
        <f t="shared" si="31"/>
        <v>5.3195876288659799E-3</v>
      </c>
      <c r="M73" s="206">
        <f>M21</f>
        <v>0</v>
      </c>
      <c r="N73" s="233">
        <f>N21</f>
        <v>0</v>
      </c>
      <c r="O73" s="201">
        <f>O21</f>
        <v>35</v>
      </c>
      <c r="P73" s="47">
        <f t="shared" si="32"/>
        <v>0</v>
      </c>
      <c r="Q73" s="121" t="s">
        <v>101</v>
      </c>
      <c r="R73" s="122">
        <f t="shared" si="33"/>
        <v>4.5065502183406119E-3</v>
      </c>
      <c r="S73" s="191">
        <f t="shared" si="34"/>
        <v>4.3668122270742356E-3</v>
      </c>
      <c r="T73" s="192"/>
    </row>
    <row r="74" spans="1:22" ht="15" thickBot="1" x14ac:dyDescent="0.35">
      <c r="A74" s="146"/>
      <c r="B74" s="135"/>
      <c r="C74" s="135"/>
      <c r="D74" s="135"/>
      <c r="E74" s="135"/>
      <c r="F74" s="146" t="s">
        <v>102</v>
      </c>
      <c r="G74" s="197">
        <f>G56</f>
        <v>6</v>
      </c>
      <c r="H74" s="201">
        <f>H56</f>
        <v>261</v>
      </c>
      <c r="I74" s="47">
        <f t="shared" si="30"/>
        <v>2.2988505747126436E-2</v>
      </c>
      <c r="J74" s="203">
        <f>J56</f>
        <v>5.5739999999999998</v>
      </c>
      <c r="K74" s="201">
        <f>K56</f>
        <v>172</v>
      </c>
      <c r="L74" s="47">
        <f t="shared" si="31"/>
        <v>3.2406976744186043E-2</v>
      </c>
      <c r="M74" s="206">
        <f>M56</f>
        <v>2</v>
      </c>
      <c r="N74" s="233">
        <f>N56</f>
        <v>1.9</v>
      </c>
      <c r="O74" s="201">
        <f>O56</f>
        <v>35</v>
      </c>
      <c r="P74" s="47">
        <f t="shared" si="32"/>
        <v>5.4285714285714284E-2</v>
      </c>
      <c r="Q74" s="121" t="s">
        <v>102</v>
      </c>
      <c r="R74" s="122">
        <f t="shared" si="33"/>
        <v>3.6106280193236716E-2</v>
      </c>
      <c r="S74" s="191">
        <f t="shared" si="34"/>
        <v>3.864734299516908E-2</v>
      </c>
      <c r="T74" s="192"/>
    </row>
    <row r="75" spans="1:22" ht="15" thickBot="1" x14ac:dyDescent="0.35">
      <c r="A75" s="146"/>
      <c r="B75" s="135"/>
      <c r="C75" s="135"/>
      <c r="D75" s="135"/>
      <c r="E75" s="135"/>
      <c r="F75" s="146" t="s">
        <v>103</v>
      </c>
      <c r="G75" s="199">
        <f>G66</f>
        <v>0</v>
      </c>
      <c r="H75" s="202">
        <f>H66</f>
        <v>3</v>
      </c>
      <c r="I75" s="205">
        <f t="shared" si="30"/>
        <v>0</v>
      </c>
      <c r="J75" s="204">
        <f>J66</f>
        <v>0</v>
      </c>
      <c r="K75" s="202">
        <f>K66</f>
        <v>2</v>
      </c>
      <c r="L75" s="205">
        <f t="shared" si="31"/>
        <v>0</v>
      </c>
      <c r="M75" s="207">
        <f>M66</f>
        <v>0</v>
      </c>
      <c r="N75" s="234">
        <f>N66</f>
        <v>0</v>
      </c>
      <c r="O75" s="202">
        <f>O66</f>
        <v>0</v>
      </c>
      <c r="P75" s="205">
        <f t="shared" si="32"/>
        <v>0</v>
      </c>
      <c r="Q75" s="121" t="s">
        <v>103</v>
      </c>
      <c r="R75" s="122">
        <f t="shared" si="33"/>
        <v>0</v>
      </c>
      <c r="S75" s="191">
        <f t="shared" si="34"/>
        <v>0</v>
      </c>
      <c r="T75" s="192"/>
      <c r="V75" s="238"/>
    </row>
    <row r="76" spans="1:22" ht="15" thickBot="1" x14ac:dyDescent="0.35">
      <c r="A76" s="146"/>
      <c r="B76" s="135"/>
      <c r="C76" s="135"/>
      <c r="D76" s="135"/>
      <c r="E76" s="135"/>
      <c r="F76" s="146" t="s">
        <v>104</v>
      </c>
      <c r="G76" s="151">
        <f>SUM(G72:G75)</f>
        <v>13</v>
      </c>
      <c r="H76" s="151">
        <f>SUM(H72:H75)</f>
        <v>982</v>
      </c>
      <c r="I76" s="47">
        <f t="shared" si="30"/>
        <v>1.3238289205702648E-2</v>
      </c>
      <c r="J76" s="182">
        <f>SUM(J72:J75)</f>
        <v>11.007999999999999</v>
      </c>
      <c r="K76" s="151">
        <f>SUM(K72:K75)</f>
        <v>662</v>
      </c>
      <c r="L76" s="47">
        <f t="shared" si="31"/>
        <v>1.6628398791540783E-2</v>
      </c>
      <c r="M76" s="208">
        <f>SUM(M72:M75)</f>
        <v>2</v>
      </c>
      <c r="N76" s="182">
        <f>SUM(N72:N75)</f>
        <v>1.9</v>
      </c>
      <c r="O76" s="151">
        <f>SUM(O72:O75)</f>
        <v>70</v>
      </c>
      <c r="P76" s="47">
        <f t="shared" si="32"/>
        <v>2.7142857142857142E-2</v>
      </c>
      <c r="Q76" s="123" t="s">
        <v>104</v>
      </c>
      <c r="R76" s="124">
        <f t="shared" si="33"/>
        <v>1.7633879781420763E-2</v>
      </c>
      <c r="S76" s="193">
        <f t="shared" si="34"/>
        <v>2.0491803278688523E-2</v>
      </c>
      <c r="T76" s="194"/>
    </row>
  </sheetData>
  <mergeCells count="6">
    <mergeCell ref="S71:T71"/>
    <mergeCell ref="G1:I1"/>
    <mergeCell ref="J1:L1"/>
    <mergeCell ref="M1:P1"/>
    <mergeCell ref="E66:F66"/>
    <mergeCell ref="Q71:R71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7507-2943-4F76-AF33-42C81FDBFFC3}">
  <dimension ref="A1:V78"/>
  <sheetViews>
    <sheetView topLeftCell="H19" workbookViewId="0">
      <selection activeCell="U41" sqref="U41"/>
    </sheetView>
  </sheetViews>
  <sheetFormatPr defaultRowHeight="14.4" x14ac:dyDescent="0.3"/>
  <cols>
    <col min="4" max="4" width="3.33203125" hidden="1" customWidth="1"/>
    <col min="5" max="5" width="17.44140625" customWidth="1"/>
    <col min="6" max="6" width="41.5546875" customWidth="1"/>
    <col min="7" max="7" width="15.44140625" customWidth="1"/>
    <col min="8" max="8" width="14" customWidth="1"/>
    <col min="9" max="9" width="13.5546875" customWidth="1"/>
    <col min="10" max="10" width="14.33203125" customWidth="1"/>
    <col min="11" max="11" width="17.109375" customWidth="1"/>
    <col min="12" max="12" width="17.33203125" customWidth="1"/>
    <col min="13" max="13" width="14.109375" customWidth="1"/>
    <col min="14" max="14" width="14" customWidth="1"/>
    <col min="15" max="15" width="14.33203125" customWidth="1"/>
    <col min="16" max="16" width="15" customWidth="1"/>
    <col min="18" max="19" width="14.5546875" bestFit="1" customWidth="1"/>
  </cols>
  <sheetData>
    <row r="1" spans="1:20" ht="15" thickBot="1" x14ac:dyDescent="0.35">
      <c r="A1" s="132" t="s">
        <v>197</v>
      </c>
      <c r="B1" s="133"/>
      <c r="C1" s="133"/>
      <c r="D1" s="133"/>
      <c r="E1" s="133"/>
      <c r="F1" s="134"/>
      <c r="G1" s="402" t="s">
        <v>128</v>
      </c>
      <c r="H1" s="403"/>
      <c r="I1" s="404"/>
      <c r="J1" s="405" t="s">
        <v>129</v>
      </c>
      <c r="K1" s="406"/>
      <c r="L1" s="407"/>
      <c r="M1" s="402" t="s">
        <v>130</v>
      </c>
      <c r="N1" s="403"/>
      <c r="O1" s="403"/>
      <c r="P1" s="404"/>
      <c r="Q1" s="135"/>
      <c r="R1" s="147"/>
      <c r="S1" s="195"/>
    </row>
    <row r="2" spans="1:20" ht="152.4" thickBot="1" x14ac:dyDescent="0.35">
      <c r="A2" s="64"/>
      <c r="B2" s="1"/>
      <c r="C2" s="1"/>
      <c r="D2" s="1"/>
      <c r="E2" s="1" t="s">
        <v>123</v>
      </c>
      <c r="F2" s="2" t="s">
        <v>0</v>
      </c>
      <c r="G2" s="33" t="s">
        <v>198</v>
      </c>
      <c r="H2" s="33" t="s">
        <v>199</v>
      </c>
      <c r="I2" s="34" t="s">
        <v>112</v>
      </c>
      <c r="J2" s="58" t="s">
        <v>200</v>
      </c>
      <c r="K2" s="58" t="s">
        <v>201</v>
      </c>
      <c r="L2" s="34" t="s">
        <v>109</v>
      </c>
      <c r="M2" s="58" t="s">
        <v>202</v>
      </c>
      <c r="N2" s="58" t="s">
        <v>223</v>
      </c>
      <c r="O2" s="58" t="s">
        <v>203</v>
      </c>
      <c r="P2" s="34" t="s">
        <v>109</v>
      </c>
      <c r="Q2" s="135"/>
      <c r="R2" s="148" t="s">
        <v>204</v>
      </c>
      <c r="S2" s="148" t="s">
        <v>205</v>
      </c>
    </row>
    <row r="3" spans="1:20" x14ac:dyDescent="0.3">
      <c r="A3" s="65" t="s">
        <v>32</v>
      </c>
      <c r="B3" s="35"/>
      <c r="C3" s="35"/>
      <c r="D3" s="35"/>
      <c r="E3" s="36"/>
      <c r="F3" s="23"/>
      <c r="G3" s="24">
        <v>8</v>
      </c>
      <c r="H3" s="24">
        <v>457</v>
      </c>
      <c r="I3" s="48">
        <f t="shared" ref="I3:I57" si="0">IF(H3=0,0,G3/H3)</f>
        <v>1.7505470459518599E-2</v>
      </c>
      <c r="J3" s="78">
        <v>5.85</v>
      </c>
      <c r="K3" s="24">
        <v>283</v>
      </c>
      <c r="L3" s="48">
        <f t="shared" ref="L3:L12" si="1">IF(K3=0,0,J3/K3)</f>
        <v>2.0671378091872791E-2</v>
      </c>
      <c r="M3" s="177">
        <v>0</v>
      </c>
      <c r="N3" s="152">
        <v>0</v>
      </c>
      <c r="O3" s="152">
        <v>0</v>
      </c>
      <c r="P3" s="48">
        <f t="shared" ref="P3:P12" si="2">IF(O3=0,0,N3/O3)</f>
        <v>0</v>
      </c>
      <c r="Q3" s="135"/>
      <c r="R3" s="186">
        <f>IF((K3+O3)&gt;0,(J3+N3)/(K3+O3),"")</f>
        <v>2.0671378091872791E-2</v>
      </c>
      <c r="S3" s="188">
        <f>IF((K3+O3)&gt;0,(G3+M3)/(K3+O3),"")</f>
        <v>2.8268551236749116E-2</v>
      </c>
    </row>
    <row r="4" spans="1:20" x14ac:dyDescent="0.3">
      <c r="A4" s="66"/>
      <c r="B4" s="6"/>
      <c r="C4" s="6"/>
      <c r="D4" s="6"/>
      <c r="E4" s="7" t="s">
        <v>2</v>
      </c>
      <c r="F4" s="7" t="s">
        <v>3</v>
      </c>
      <c r="G4" s="8"/>
      <c r="H4" s="8">
        <v>44</v>
      </c>
      <c r="I4" s="48">
        <f>IF(H4=0,0,G4/H4)</f>
        <v>0</v>
      </c>
      <c r="J4" s="84"/>
      <c r="K4" s="8">
        <v>16</v>
      </c>
      <c r="L4" s="48">
        <f>IF(K4=0,0,J4/K4)</f>
        <v>0</v>
      </c>
      <c r="M4" s="173"/>
      <c r="N4" s="108"/>
      <c r="O4" s="108"/>
      <c r="P4" s="48">
        <f>IF(O4=0,0,N4/O4)</f>
        <v>0</v>
      </c>
      <c r="Q4" s="135"/>
      <c r="R4" s="237">
        <f>IF((K4+O4)&gt;0,(J4+N4)/(K4+O4),"")</f>
        <v>0</v>
      </c>
      <c r="S4" s="237">
        <f>IF((K4+O4)&gt;0,(G4+M4)/(K4+O4),"")</f>
        <v>0</v>
      </c>
      <c r="T4" s="238"/>
    </row>
    <row r="5" spans="1:20" x14ac:dyDescent="0.3">
      <c r="A5" s="66"/>
      <c r="B5" s="6"/>
      <c r="C5" s="6"/>
      <c r="D5" s="6"/>
      <c r="E5" s="7" t="s">
        <v>4</v>
      </c>
      <c r="F5" s="7" t="s">
        <v>3</v>
      </c>
      <c r="G5" s="8">
        <v>1</v>
      </c>
      <c r="H5" s="8">
        <v>44</v>
      </c>
      <c r="I5" s="48">
        <f t="shared" si="0"/>
        <v>2.2727272727272728E-2</v>
      </c>
      <c r="J5" s="84">
        <v>0.52900000000000003</v>
      </c>
      <c r="K5" s="8">
        <v>39</v>
      </c>
      <c r="L5" s="48">
        <f t="shared" si="1"/>
        <v>1.3564102564102565E-2</v>
      </c>
      <c r="M5" s="173"/>
      <c r="N5" s="108"/>
      <c r="O5" s="108"/>
      <c r="P5" s="48">
        <f t="shared" si="2"/>
        <v>0</v>
      </c>
      <c r="Q5" s="135"/>
      <c r="R5" s="237">
        <f t="shared" ref="R5:R12" si="3">IF((K5+O5)&gt;0,(J5+N5)/(K5+O5),"")</f>
        <v>1.3564102564102565E-2</v>
      </c>
      <c r="S5" s="237">
        <f t="shared" ref="S5:S12" si="4">IF((K5+O5)&gt;0,(G5+M5)/(K5+O5),"")</f>
        <v>2.564102564102564E-2</v>
      </c>
    </row>
    <row r="6" spans="1:20" x14ac:dyDescent="0.3">
      <c r="A6" s="66"/>
      <c r="B6" s="6"/>
      <c r="C6" s="6"/>
      <c r="D6" s="6"/>
      <c r="E6" s="7" t="s">
        <v>5</v>
      </c>
      <c r="F6" s="7" t="s">
        <v>6</v>
      </c>
      <c r="G6" s="8">
        <v>1</v>
      </c>
      <c r="H6" s="8">
        <v>137</v>
      </c>
      <c r="I6" s="48">
        <f t="shared" si="0"/>
        <v>7.2992700729927005E-3</v>
      </c>
      <c r="J6" s="84">
        <v>0.39100000000000001</v>
      </c>
      <c r="K6" s="8">
        <v>43</v>
      </c>
      <c r="L6" s="48">
        <f t="shared" si="1"/>
        <v>9.0930232558139538E-3</v>
      </c>
      <c r="M6" s="240"/>
      <c r="N6" s="246"/>
      <c r="O6" s="108"/>
      <c r="P6" s="48">
        <f t="shared" si="2"/>
        <v>0</v>
      </c>
      <c r="Q6" s="135"/>
      <c r="R6" s="237">
        <f t="shared" si="3"/>
        <v>9.0930232558139538E-3</v>
      </c>
      <c r="S6" s="237">
        <f t="shared" si="4"/>
        <v>2.3255813953488372E-2</v>
      </c>
    </row>
    <row r="7" spans="1:20" x14ac:dyDescent="0.3">
      <c r="A7" s="66"/>
      <c r="B7" s="6"/>
      <c r="C7" s="6"/>
      <c r="D7" s="6"/>
      <c r="E7" s="7" t="s">
        <v>7</v>
      </c>
      <c r="F7" s="7" t="s">
        <v>6</v>
      </c>
      <c r="G7" s="8">
        <v>6</v>
      </c>
      <c r="H7" s="8">
        <v>172</v>
      </c>
      <c r="I7" s="48">
        <f t="shared" si="0"/>
        <v>3.4883720930232558E-2</v>
      </c>
      <c r="J7" s="84">
        <v>4.9290000000000003</v>
      </c>
      <c r="K7" s="8">
        <v>158</v>
      </c>
      <c r="L7" s="48">
        <f t="shared" si="1"/>
        <v>3.1196202531645571E-2</v>
      </c>
      <c r="M7" s="240"/>
      <c r="N7" s="246"/>
      <c r="O7" s="108"/>
      <c r="P7" s="48">
        <f t="shared" si="2"/>
        <v>0</v>
      </c>
      <c r="Q7" s="135"/>
      <c r="R7" s="237">
        <f t="shared" si="3"/>
        <v>3.1196202531645571E-2</v>
      </c>
      <c r="S7" s="237">
        <f t="shared" si="4"/>
        <v>3.7974683544303799E-2</v>
      </c>
    </row>
    <row r="8" spans="1:20" x14ac:dyDescent="0.3">
      <c r="A8" s="66"/>
      <c r="B8" s="6"/>
      <c r="C8" s="6"/>
      <c r="D8" s="6"/>
      <c r="E8" s="7" t="s">
        <v>33</v>
      </c>
      <c r="F8" s="7" t="s">
        <v>6</v>
      </c>
      <c r="G8" s="8"/>
      <c r="H8" s="8">
        <v>2</v>
      </c>
      <c r="I8" s="48">
        <f t="shared" si="0"/>
        <v>0</v>
      </c>
      <c r="J8" s="84"/>
      <c r="K8" s="8">
        <v>2</v>
      </c>
      <c r="L8" s="48">
        <f t="shared" si="1"/>
        <v>0</v>
      </c>
      <c r="M8" s="173"/>
      <c r="N8" s="108"/>
      <c r="O8" s="108">
        <v>1</v>
      </c>
      <c r="P8" s="48">
        <f t="shared" si="2"/>
        <v>0</v>
      </c>
      <c r="Q8" s="135"/>
      <c r="R8" s="237">
        <f t="shared" si="3"/>
        <v>0</v>
      </c>
      <c r="S8" s="237">
        <f t="shared" si="4"/>
        <v>0</v>
      </c>
    </row>
    <row r="9" spans="1:20" x14ac:dyDescent="0.3">
      <c r="A9" s="66"/>
      <c r="B9" s="6"/>
      <c r="C9" s="6"/>
      <c r="D9" s="6"/>
      <c r="E9" s="7" t="s">
        <v>9</v>
      </c>
      <c r="F9" s="7" t="s">
        <v>93</v>
      </c>
      <c r="G9" s="8"/>
      <c r="H9" s="8">
        <v>30</v>
      </c>
      <c r="I9" s="48">
        <f t="shared" si="0"/>
        <v>0</v>
      </c>
      <c r="J9" s="84"/>
      <c r="K9" s="8">
        <v>10</v>
      </c>
      <c r="L9" s="48">
        <f t="shared" si="1"/>
        <v>0</v>
      </c>
      <c r="M9" s="173"/>
      <c r="N9" s="108"/>
      <c r="O9" s="108"/>
      <c r="P9" s="48">
        <f t="shared" si="2"/>
        <v>0</v>
      </c>
      <c r="Q9" s="135"/>
      <c r="R9" s="237">
        <f t="shared" si="3"/>
        <v>0</v>
      </c>
      <c r="S9" s="237">
        <f t="shared" si="4"/>
        <v>0</v>
      </c>
    </row>
    <row r="10" spans="1:20" x14ac:dyDescent="0.3">
      <c r="A10" s="66"/>
      <c r="B10" s="6"/>
      <c r="C10" s="6"/>
      <c r="D10" s="6"/>
      <c r="E10" s="8" t="s">
        <v>87</v>
      </c>
      <c r="F10" s="8" t="s">
        <v>8</v>
      </c>
      <c r="G10" s="8"/>
      <c r="H10" s="8">
        <v>16</v>
      </c>
      <c r="I10" s="48">
        <f t="shared" si="0"/>
        <v>0</v>
      </c>
      <c r="J10" s="84"/>
      <c r="K10" s="8">
        <v>3</v>
      </c>
      <c r="L10" s="48">
        <f t="shared" si="1"/>
        <v>0</v>
      </c>
      <c r="M10" s="173"/>
      <c r="N10" s="108"/>
      <c r="O10" s="108"/>
      <c r="P10" s="48">
        <f t="shared" si="2"/>
        <v>0</v>
      </c>
      <c r="Q10" s="135"/>
      <c r="R10" s="237">
        <f t="shared" si="3"/>
        <v>0</v>
      </c>
      <c r="S10" s="237">
        <f t="shared" si="4"/>
        <v>0</v>
      </c>
    </row>
    <row r="11" spans="1:20" x14ac:dyDescent="0.3">
      <c r="A11" s="66"/>
      <c r="B11" s="6"/>
      <c r="C11" s="6"/>
      <c r="D11" s="6"/>
      <c r="E11" s="8" t="s">
        <v>88</v>
      </c>
      <c r="F11" s="8" t="s">
        <v>8</v>
      </c>
      <c r="G11" s="8"/>
      <c r="H11" s="8">
        <v>12</v>
      </c>
      <c r="I11" s="48">
        <f t="shared" si="0"/>
        <v>0</v>
      </c>
      <c r="J11" s="84"/>
      <c r="K11" s="8">
        <v>12</v>
      </c>
      <c r="L11" s="48">
        <f t="shared" si="1"/>
        <v>0</v>
      </c>
      <c r="M11" s="173"/>
      <c r="N11" s="108"/>
      <c r="O11" s="108"/>
      <c r="P11" s="48">
        <f t="shared" si="2"/>
        <v>0</v>
      </c>
      <c r="Q11" s="135"/>
      <c r="R11" s="237">
        <f t="shared" si="3"/>
        <v>0</v>
      </c>
      <c r="S11" s="237">
        <f t="shared" si="4"/>
        <v>0</v>
      </c>
    </row>
    <row r="12" spans="1:20" ht="15" thickBot="1" x14ac:dyDescent="0.35">
      <c r="A12" s="67"/>
      <c r="B12" s="9"/>
      <c r="C12" s="9"/>
      <c r="D12" s="9"/>
      <c r="E12" s="9"/>
      <c r="F12" s="10"/>
      <c r="G12" s="94">
        <f>SUM(G4:G11)</f>
        <v>8</v>
      </c>
      <c r="H12" s="94">
        <f>SUM(H4:H11)</f>
        <v>457</v>
      </c>
      <c r="I12" s="48">
        <f t="shared" si="0"/>
        <v>1.7505470459518599E-2</v>
      </c>
      <c r="J12" s="62">
        <f>SUM(J4:J11)</f>
        <v>5.8490000000000002</v>
      </c>
      <c r="K12" s="94">
        <f t="shared" ref="K12" si="5">SUM(K4:K11)</f>
        <v>283</v>
      </c>
      <c r="L12" s="48">
        <f t="shared" si="1"/>
        <v>2.0667844522968198E-2</v>
      </c>
      <c r="M12" s="94">
        <f t="shared" ref="M12:O12" si="6">SUM(M4:M11)</f>
        <v>0</v>
      </c>
      <c r="N12" s="94">
        <f t="shared" si="6"/>
        <v>0</v>
      </c>
      <c r="O12" s="94">
        <f t="shared" si="6"/>
        <v>1</v>
      </c>
      <c r="P12" s="48">
        <f t="shared" si="2"/>
        <v>0</v>
      </c>
      <c r="Q12" s="135"/>
      <c r="R12" s="186">
        <f t="shared" si="3"/>
        <v>2.0595070422535212E-2</v>
      </c>
      <c r="S12" s="188">
        <f t="shared" si="4"/>
        <v>2.8169014084507043E-2</v>
      </c>
    </row>
    <row r="13" spans="1:20" ht="152.4" thickBot="1" x14ac:dyDescent="0.35">
      <c r="A13" s="80"/>
      <c r="B13" s="81"/>
      <c r="C13" s="81"/>
      <c r="D13" s="81"/>
      <c r="E13" s="81" t="s">
        <v>123</v>
      </c>
      <c r="F13" s="82" t="s">
        <v>0</v>
      </c>
      <c r="G13" s="33" t="s">
        <v>198</v>
      </c>
      <c r="H13" s="33" t="s">
        <v>199</v>
      </c>
      <c r="I13" s="34" t="s">
        <v>112</v>
      </c>
      <c r="J13" s="58" t="s">
        <v>200</v>
      </c>
      <c r="K13" s="58" t="s">
        <v>201</v>
      </c>
      <c r="L13" s="34" t="s">
        <v>109</v>
      </c>
      <c r="M13" s="58" t="s">
        <v>202</v>
      </c>
      <c r="N13" s="58" t="s">
        <v>223</v>
      </c>
      <c r="O13" s="58" t="s">
        <v>203</v>
      </c>
      <c r="P13" s="34" t="s">
        <v>109</v>
      </c>
      <c r="Q13" s="135"/>
      <c r="R13" s="147"/>
      <c r="S13" s="195"/>
    </row>
    <row r="14" spans="1:20" x14ac:dyDescent="0.3">
      <c r="A14" s="68" t="s">
        <v>34</v>
      </c>
      <c r="B14" s="11"/>
      <c r="C14" s="11"/>
      <c r="D14" s="11"/>
      <c r="E14" s="11"/>
      <c r="F14" s="11"/>
      <c r="G14" s="25">
        <v>0</v>
      </c>
      <c r="H14" s="25">
        <v>285</v>
      </c>
      <c r="I14" s="49">
        <f t="shared" si="0"/>
        <v>0</v>
      </c>
      <c r="J14" s="245">
        <v>0</v>
      </c>
      <c r="K14" s="25">
        <v>216</v>
      </c>
      <c r="L14" s="49">
        <f>IF(K14=0,0,J14/K14)</f>
        <v>0</v>
      </c>
      <c r="M14" s="179">
        <v>0</v>
      </c>
      <c r="N14" s="111">
        <v>0</v>
      </c>
      <c r="O14" s="111">
        <v>26</v>
      </c>
      <c r="P14" s="49">
        <f>IF(O14=0,0,N14/O14)</f>
        <v>0</v>
      </c>
      <c r="Q14" s="135"/>
      <c r="R14" s="186">
        <f t="shared" ref="R14:R21" si="7">IF((K14+O14)&gt;0,(J14+N14)/(K14+O14),"")</f>
        <v>0</v>
      </c>
      <c r="S14" s="188">
        <f t="shared" ref="S14:S21" si="8">IF((K14+O14)&gt;0,(G14+M14)/(K14+O14),"")</f>
        <v>0</v>
      </c>
    </row>
    <row r="15" spans="1:20" x14ac:dyDescent="0.3">
      <c r="A15" s="69"/>
      <c r="B15" s="11"/>
      <c r="C15" s="11"/>
      <c r="D15" s="11"/>
      <c r="E15" s="12" t="s">
        <v>35</v>
      </c>
      <c r="F15" s="12" t="s">
        <v>36</v>
      </c>
      <c r="G15" s="13"/>
      <c r="H15" s="13">
        <v>60</v>
      </c>
      <c r="I15" s="49">
        <f t="shared" si="0"/>
        <v>0</v>
      </c>
      <c r="J15" s="96"/>
      <c r="K15" s="13">
        <v>59</v>
      </c>
      <c r="L15" s="49">
        <f t="shared" ref="L15:L21" si="9">IF(K15=0,0,J15/K15)</f>
        <v>0</v>
      </c>
      <c r="M15" s="174"/>
      <c r="N15" s="85"/>
      <c r="O15" s="110">
        <v>9</v>
      </c>
      <c r="P15" s="49">
        <f t="shared" ref="P15:P21" si="10">IF(O15=0,0,N15/O15)</f>
        <v>0</v>
      </c>
      <c r="Q15" s="135"/>
      <c r="R15" s="237">
        <f t="shared" si="7"/>
        <v>0</v>
      </c>
      <c r="S15" s="237">
        <f t="shared" si="8"/>
        <v>0</v>
      </c>
    </row>
    <row r="16" spans="1:20" x14ac:dyDescent="0.3">
      <c r="A16" s="69"/>
      <c r="B16" s="11"/>
      <c r="C16" s="11"/>
      <c r="D16" s="11"/>
      <c r="E16" s="12" t="s">
        <v>11</v>
      </c>
      <c r="F16" s="12" t="s">
        <v>12</v>
      </c>
      <c r="G16" s="13"/>
      <c r="H16" s="13">
        <v>92</v>
      </c>
      <c r="I16" s="49">
        <f t="shared" si="0"/>
        <v>0</v>
      </c>
      <c r="J16" s="96"/>
      <c r="K16" s="13">
        <v>41</v>
      </c>
      <c r="L16" s="49">
        <f t="shared" si="9"/>
        <v>0</v>
      </c>
      <c r="M16" s="174"/>
      <c r="N16" s="85"/>
      <c r="O16" s="110">
        <v>4</v>
      </c>
      <c r="P16" s="49">
        <f t="shared" si="10"/>
        <v>0</v>
      </c>
      <c r="Q16" s="135"/>
      <c r="R16" s="237">
        <f t="shared" si="7"/>
        <v>0</v>
      </c>
      <c r="S16" s="237">
        <f t="shared" si="8"/>
        <v>0</v>
      </c>
    </row>
    <row r="17" spans="1:19" x14ac:dyDescent="0.3">
      <c r="A17" s="69"/>
      <c r="B17" s="11"/>
      <c r="C17" s="11"/>
      <c r="D17" s="11"/>
      <c r="E17" s="12" t="s">
        <v>13</v>
      </c>
      <c r="F17" s="12" t="s">
        <v>14</v>
      </c>
      <c r="G17" s="13"/>
      <c r="H17" s="13">
        <v>47</v>
      </c>
      <c r="I17" s="49">
        <f t="shared" si="0"/>
        <v>0</v>
      </c>
      <c r="J17" s="96"/>
      <c r="K17" s="13">
        <v>45</v>
      </c>
      <c r="L17" s="49">
        <f t="shared" si="9"/>
        <v>0</v>
      </c>
      <c r="M17" s="174"/>
      <c r="N17" s="85"/>
      <c r="O17" s="110">
        <v>2</v>
      </c>
      <c r="P17" s="49">
        <f t="shared" si="10"/>
        <v>0</v>
      </c>
      <c r="Q17" s="135"/>
      <c r="R17" s="237">
        <f t="shared" si="7"/>
        <v>0</v>
      </c>
      <c r="S17" s="237">
        <f>IF((K17+O17)&gt;0,(G17+M17)/(K17+O17),"")</f>
        <v>0</v>
      </c>
    </row>
    <row r="18" spans="1:19" x14ac:dyDescent="0.3">
      <c r="A18" s="69"/>
      <c r="B18" s="11"/>
      <c r="C18" s="11"/>
      <c r="D18" s="11"/>
      <c r="E18" s="12" t="s">
        <v>15</v>
      </c>
      <c r="F18" s="12" t="s">
        <v>16</v>
      </c>
      <c r="G18" s="13"/>
      <c r="H18" s="13">
        <v>63</v>
      </c>
      <c r="I18" s="49">
        <f t="shared" si="0"/>
        <v>0</v>
      </c>
      <c r="J18" s="96"/>
      <c r="K18" s="13">
        <v>59</v>
      </c>
      <c r="L18" s="49">
        <f t="shared" si="9"/>
        <v>0</v>
      </c>
      <c r="M18" s="174"/>
      <c r="N18" s="85"/>
      <c r="O18" s="110">
        <v>9</v>
      </c>
      <c r="P18" s="49">
        <f t="shared" si="10"/>
        <v>0</v>
      </c>
      <c r="Q18" s="135"/>
      <c r="R18" s="237">
        <f t="shared" si="7"/>
        <v>0</v>
      </c>
      <c r="S18" s="237">
        <f t="shared" si="8"/>
        <v>0</v>
      </c>
    </row>
    <row r="19" spans="1:19" x14ac:dyDescent="0.3">
      <c r="A19" s="69"/>
      <c r="B19" s="11"/>
      <c r="C19" s="11"/>
      <c r="D19" s="11"/>
      <c r="E19" s="13" t="s">
        <v>89</v>
      </c>
      <c r="F19" s="13" t="s">
        <v>64</v>
      </c>
      <c r="G19" s="13"/>
      <c r="H19" s="13">
        <v>10</v>
      </c>
      <c r="I19" s="49">
        <f t="shared" si="0"/>
        <v>0</v>
      </c>
      <c r="J19" s="96"/>
      <c r="K19" s="13">
        <v>5</v>
      </c>
      <c r="L19" s="49">
        <f t="shared" si="9"/>
        <v>0</v>
      </c>
      <c r="M19" s="174"/>
      <c r="N19" s="85"/>
      <c r="O19" s="110">
        <v>1</v>
      </c>
      <c r="P19" s="49">
        <f t="shared" si="10"/>
        <v>0</v>
      </c>
      <c r="Q19" s="135"/>
      <c r="R19" s="237">
        <f t="shared" si="7"/>
        <v>0</v>
      </c>
      <c r="S19" s="237">
        <f t="shared" si="8"/>
        <v>0</v>
      </c>
    </row>
    <row r="20" spans="1:19" x14ac:dyDescent="0.3">
      <c r="A20" s="69"/>
      <c r="B20" s="11"/>
      <c r="C20" s="11"/>
      <c r="D20" s="11"/>
      <c r="E20" s="13" t="s">
        <v>90</v>
      </c>
      <c r="F20" s="13" t="s">
        <v>64</v>
      </c>
      <c r="G20" s="13"/>
      <c r="H20" s="13">
        <v>13</v>
      </c>
      <c r="I20" s="49">
        <f t="shared" si="0"/>
        <v>0</v>
      </c>
      <c r="J20" s="96"/>
      <c r="K20" s="13">
        <v>7</v>
      </c>
      <c r="L20" s="49">
        <f t="shared" si="9"/>
        <v>0</v>
      </c>
      <c r="M20" s="174"/>
      <c r="N20" s="85"/>
      <c r="O20" s="110">
        <v>1</v>
      </c>
      <c r="P20" s="49">
        <f t="shared" si="10"/>
        <v>0</v>
      </c>
      <c r="Q20" s="135"/>
      <c r="R20" s="237">
        <f t="shared" si="7"/>
        <v>0</v>
      </c>
      <c r="S20" s="237">
        <f t="shared" si="8"/>
        <v>0</v>
      </c>
    </row>
    <row r="21" spans="1:19" ht="15" thickBot="1" x14ac:dyDescent="0.35">
      <c r="A21" s="70"/>
      <c r="B21" s="14"/>
      <c r="C21" s="14"/>
      <c r="D21" s="14"/>
      <c r="E21" s="14"/>
      <c r="F21" s="15"/>
      <c r="G21" s="87">
        <f>SUM(G15:G20)</f>
        <v>0</v>
      </c>
      <c r="H21" s="87">
        <f>SUM(H15:H20)</f>
        <v>285</v>
      </c>
      <c r="I21" s="49">
        <f t="shared" si="0"/>
        <v>0</v>
      </c>
      <c r="J21" s="229">
        <f t="shared" ref="J21" si="11">SUM(J15:J20)</f>
        <v>0</v>
      </c>
      <c r="K21" s="87">
        <f>SUM(K15:K20)</f>
        <v>216</v>
      </c>
      <c r="L21" s="49">
        <f t="shared" si="9"/>
        <v>0</v>
      </c>
      <c r="M21" s="87">
        <f t="shared" ref="M21:N21" si="12">SUM(M15:M20)</f>
        <v>0</v>
      </c>
      <c r="N21" s="87">
        <f t="shared" si="12"/>
        <v>0</v>
      </c>
      <c r="O21" s="229">
        <f>SUM(O15:O20)</f>
        <v>26</v>
      </c>
      <c r="P21" s="49">
        <f t="shared" si="10"/>
        <v>0</v>
      </c>
      <c r="Q21" s="135"/>
      <c r="R21" s="186">
        <f t="shared" si="7"/>
        <v>0</v>
      </c>
      <c r="S21" s="188">
        <f t="shared" si="8"/>
        <v>0</v>
      </c>
    </row>
    <row r="22" spans="1:19" ht="152.4" thickBot="1" x14ac:dyDescent="0.35">
      <c r="A22" s="64"/>
      <c r="B22" s="1"/>
      <c r="C22" s="1"/>
      <c r="D22" s="1"/>
      <c r="E22" s="1" t="s">
        <v>123</v>
      </c>
      <c r="F22" s="2" t="s">
        <v>0</v>
      </c>
      <c r="G22" s="33" t="s">
        <v>198</v>
      </c>
      <c r="H22" s="33" t="s">
        <v>199</v>
      </c>
      <c r="I22" s="34" t="s">
        <v>112</v>
      </c>
      <c r="J22" s="58" t="s">
        <v>200</v>
      </c>
      <c r="K22" s="58" t="s">
        <v>201</v>
      </c>
      <c r="L22" s="34" t="s">
        <v>109</v>
      </c>
      <c r="M22" s="58" t="s">
        <v>202</v>
      </c>
      <c r="N22" s="58" t="s">
        <v>223</v>
      </c>
      <c r="O22" s="58" t="s">
        <v>203</v>
      </c>
      <c r="P22" s="34" t="s">
        <v>109</v>
      </c>
      <c r="Q22" s="135"/>
      <c r="R22" s="147"/>
      <c r="S22" s="195"/>
    </row>
    <row r="23" spans="1:19" x14ac:dyDescent="0.3">
      <c r="A23" s="71" t="s">
        <v>37</v>
      </c>
      <c r="B23" s="16"/>
      <c r="C23" s="16"/>
      <c r="D23" s="16"/>
      <c r="E23" s="17"/>
      <c r="F23" s="17"/>
      <c r="G23" s="28">
        <v>5</v>
      </c>
      <c r="H23" s="28">
        <v>210</v>
      </c>
      <c r="I23" s="50">
        <f t="shared" si="0"/>
        <v>2.3809523809523808E-2</v>
      </c>
      <c r="J23" s="99">
        <v>4.8899999999999997</v>
      </c>
      <c r="K23" s="98">
        <v>127</v>
      </c>
      <c r="L23" s="50">
        <f t="shared" ref="L23:L57" si="13">IF(K23=0,0,J23/K23)</f>
        <v>3.8503937007874016E-2</v>
      </c>
      <c r="M23" s="164">
        <v>1</v>
      </c>
      <c r="N23" s="93">
        <v>1.35</v>
      </c>
      <c r="O23" s="113">
        <v>23</v>
      </c>
      <c r="P23" s="50">
        <f t="shared" ref="P23:P57" si="14">IF(O23=0,0,N23/O23)</f>
        <v>5.8695652173913045E-2</v>
      </c>
      <c r="Q23" s="135"/>
      <c r="R23" s="186">
        <f t="shared" ref="R23:R57" si="15">IF((K23+O23)&gt;0,(J23+N23)/(K23+O23),"")</f>
        <v>4.1599999999999998E-2</v>
      </c>
      <c r="S23" s="188">
        <f t="shared" ref="S23:S57" si="16">IF((K23+O23)&gt;0,(G23+M23)/(K23+O23),"")</f>
        <v>0.04</v>
      </c>
    </row>
    <row r="24" spans="1:19" x14ac:dyDescent="0.3">
      <c r="A24" s="72"/>
      <c r="B24" s="18"/>
      <c r="C24" s="18"/>
      <c r="D24" s="18"/>
      <c r="E24" s="19" t="s">
        <v>214</v>
      </c>
      <c r="F24" s="19" t="s">
        <v>86</v>
      </c>
      <c r="G24" s="20"/>
      <c r="H24" s="20">
        <v>8</v>
      </c>
      <c r="I24" s="50">
        <f t="shared" si="0"/>
        <v>0</v>
      </c>
      <c r="J24" s="97"/>
      <c r="K24" s="100">
        <v>2</v>
      </c>
      <c r="L24" s="50">
        <f t="shared" si="13"/>
        <v>0</v>
      </c>
      <c r="M24" s="165"/>
      <c r="N24" s="86"/>
      <c r="O24" s="100"/>
      <c r="P24" s="50">
        <f t="shared" si="14"/>
        <v>0</v>
      </c>
      <c r="Q24" s="135"/>
      <c r="R24" s="237">
        <f t="shared" si="15"/>
        <v>0</v>
      </c>
      <c r="S24" s="237">
        <f t="shared" si="16"/>
        <v>0</v>
      </c>
    </row>
    <row r="25" spans="1:19" x14ac:dyDescent="0.3">
      <c r="A25" s="72"/>
      <c r="B25" s="18"/>
      <c r="C25" s="18"/>
      <c r="D25" s="18"/>
      <c r="E25" s="19" t="s">
        <v>215</v>
      </c>
      <c r="F25" s="19" t="s">
        <v>86</v>
      </c>
      <c r="G25" s="20"/>
      <c r="H25" s="20">
        <v>1</v>
      </c>
      <c r="I25" s="50"/>
      <c r="J25" s="97"/>
      <c r="K25" s="100">
        <v>2</v>
      </c>
      <c r="L25" s="50"/>
      <c r="M25" s="165"/>
      <c r="N25" s="86"/>
      <c r="O25" s="100"/>
      <c r="P25" s="50"/>
      <c r="Q25" s="135"/>
      <c r="R25" s="237"/>
      <c r="S25" s="237"/>
    </row>
    <row r="26" spans="1:19" x14ac:dyDescent="0.3">
      <c r="A26" s="72"/>
      <c r="B26" s="18"/>
      <c r="C26" s="18"/>
      <c r="D26" s="18"/>
      <c r="E26" s="19" t="s">
        <v>19</v>
      </c>
      <c r="F26" s="19" t="s">
        <v>20</v>
      </c>
      <c r="G26" s="20"/>
      <c r="H26" s="20">
        <v>2</v>
      </c>
      <c r="I26" s="50">
        <f>IF(H26=0,0,G26/H26)</f>
        <v>0</v>
      </c>
      <c r="J26" s="97"/>
      <c r="K26" s="100">
        <v>2</v>
      </c>
      <c r="L26" s="50">
        <f t="shared" si="13"/>
        <v>0</v>
      </c>
      <c r="M26" s="165"/>
      <c r="N26" s="86"/>
      <c r="O26" s="100"/>
      <c r="P26" s="50">
        <f t="shared" si="14"/>
        <v>0</v>
      </c>
      <c r="Q26" s="135"/>
      <c r="R26" s="237">
        <f>IF((K26+O26)&gt;0,(J26+N26)/(K26+O26),"")</f>
        <v>0</v>
      </c>
      <c r="S26" s="237">
        <f t="shared" si="16"/>
        <v>0</v>
      </c>
    </row>
    <row r="27" spans="1:19" x14ac:dyDescent="0.3">
      <c r="A27" s="72"/>
      <c r="B27" s="18"/>
      <c r="C27" s="18"/>
      <c r="D27" s="18"/>
      <c r="E27" s="19" t="s">
        <v>21</v>
      </c>
      <c r="F27" s="19" t="s">
        <v>20</v>
      </c>
      <c r="G27" s="20"/>
      <c r="H27" s="20">
        <v>2</v>
      </c>
      <c r="I27" s="50">
        <f t="shared" si="0"/>
        <v>0</v>
      </c>
      <c r="J27" s="97"/>
      <c r="K27" s="100"/>
      <c r="L27" s="50">
        <f t="shared" si="13"/>
        <v>0</v>
      </c>
      <c r="M27" s="165"/>
      <c r="N27" s="86"/>
      <c r="O27" s="100"/>
      <c r="P27" s="50">
        <f t="shared" si="14"/>
        <v>0</v>
      </c>
      <c r="Q27" s="135"/>
      <c r="R27" s="237" t="str">
        <f>IF((K27+O27)&gt;0,(J27+N27)/(K27+O27),"")</f>
        <v/>
      </c>
      <c r="S27" s="237" t="str">
        <f t="shared" si="16"/>
        <v/>
      </c>
    </row>
    <row r="28" spans="1:19" x14ac:dyDescent="0.3">
      <c r="A28" s="72"/>
      <c r="B28" s="18"/>
      <c r="C28" s="18"/>
      <c r="D28" s="18"/>
      <c r="E28" s="19" t="s">
        <v>206</v>
      </c>
      <c r="F28" s="19" t="s">
        <v>207</v>
      </c>
      <c r="G28" s="20"/>
      <c r="H28" s="20">
        <v>6</v>
      </c>
      <c r="I28" s="50">
        <f t="shared" si="0"/>
        <v>0</v>
      </c>
      <c r="J28" s="97"/>
      <c r="K28" s="100">
        <v>1</v>
      </c>
      <c r="L28" s="50"/>
      <c r="M28" s="165"/>
      <c r="N28" s="86"/>
      <c r="O28" s="100"/>
      <c r="P28" s="50"/>
      <c r="Q28" s="135"/>
      <c r="R28" s="237">
        <f t="shared" si="15"/>
        <v>0</v>
      </c>
      <c r="S28" s="237">
        <f t="shared" si="16"/>
        <v>0</v>
      </c>
    </row>
    <row r="29" spans="1:19" x14ac:dyDescent="0.3">
      <c r="A29" s="72"/>
      <c r="B29" s="18"/>
      <c r="C29" s="18"/>
      <c r="D29" s="18"/>
      <c r="E29" s="19" t="s">
        <v>48</v>
      </c>
      <c r="F29" s="19" t="s">
        <v>49</v>
      </c>
      <c r="G29" s="20"/>
      <c r="H29" s="20">
        <v>30</v>
      </c>
      <c r="I29" s="50">
        <f t="shared" si="0"/>
        <v>0</v>
      </c>
      <c r="J29" s="97"/>
      <c r="K29" s="100">
        <v>18</v>
      </c>
      <c r="L29" s="50">
        <f t="shared" si="13"/>
        <v>0</v>
      </c>
      <c r="M29" s="165"/>
      <c r="N29" s="86"/>
      <c r="O29" s="100">
        <v>2</v>
      </c>
      <c r="P29" s="50">
        <f t="shared" si="14"/>
        <v>0</v>
      </c>
      <c r="Q29" s="135"/>
      <c r="R29" s="237">
        <f t="shared" si="15"/>
        <v>0</v>
      </c>
      <c r="S29" s="237">
        <f t="shared" si="16"/>
        <v>0</v>
      </c>
    </row>
    <row r="30" spans="1:19" x14ac:dyDescent="0.3">
      <c r="A30" s="137"/>
      <c r="B30" s="37"/>
      <c r="C30" s="37"/>
      <c r="D30" s="37"/>
      <c r="E30" s="19" t="s">
        <v>53</v>
      </c>
      <c r="F30" s="19" t="s">
        <v>54</v>
      </c>
      <c r="G30" s="20"/>
      <c r="H30" s="20">
        <v>7</v>
      </c>
      <c r="I30" s="50">
        <f t="shared" si="0"/>
        <v>0</v>
      </c>
      <c r="J30" s="97"/>
      <c r="K30" s="100">
        <v>4</v>
      </c>
      <c r="L30" s="50">
        <f t="shared" si="13"/>
        <v>0</v>
      </c>
      <c r="M30" s="165"/>
      <c r="N30" s="86"/>
      <c r="O30" s="100"/>
      <c r="P30" s="50">
        <f t="shared" si="14"/>
        <v>0</v>
      </c>
      <c r="Q30" s="135"/>
      <c r="R30" s="237">
        <f t="shared" si="15"/>
        <v>0</v>
      </c>
      <c r="S30" s="237">
        <f t="shared" si="16"/>
        <v>0</v>
      </c>
    </row>
    <row r="31" spans="1:19" x14ac:dyDescent="0.3">
      <c r="A31" s="137"/>
      <c r="B31" s="37"/>
      <c r="C31" s="37"/>
      <c r="D31" s="37"/>
      <c r="E31" s="19" t="s">
        <v>180</v>
      </c>
      <c r="F31" s="19" t="s">
        <v>157</v>
      </c>
      <c r="G31" s="20"/>
      <c r="H31" s="20">
        <v>3</v>
      </c>
      <c r="I31" s="50">
        <f t="shared" si="0"/>
        <v>0</v>
      </c>
      <c r="J31" s="97"/>
      <c r="K31" s="100">
        <v>3</v>
      </c>
      <c r="L31" s="50">
        <f t="shared" si="13"/>
        <v>0</v>
      </c>
      <c r="M31" s="165"/>
      <c r="N31" s="86"/>
      <c r="O31" s="100">
        <v>1</v>
      </c>
      <c r="P31" s="50">
        <f t="shared" si="14"/>
        <v>0</v>
      </c>
      <c r="Q31" s="135"/>
      <c r="R31" s="237">
        <f t="shared" si="15"/>
        <v>0</v>
      </c>
      <c r="S31" s="237">
        <f t="shared" si="16"/>
        <v>0</v>
      </c>
    </row>
    <row r="32" spans="1:19" x14ac:dyDescent="0.3">
      <c r="A32" s="137"/>
      <c r="B32" s="37"/>
      <c r="C32" s="37"/>
      <c r="D32" s="37"/>
      <c r="E32" s="19" t="s">
        <v>195</v>
      </c>
      <c r="F32" s="19" t="s">
        <v>194</v>
      </c>
      <c r="G32" s="20"/>
      <c r="H32" s="20">
        <v>1</v>
      </c>
      <c r="I32" s="50">
        <f t="shared" si="0"/>
        <v>0</v>
      </c>
      <c r="J32" s="97"/>
      <c r="K32" s="100">
        <v>1</v>
      </c>
      <c r="L32" s="50">
        <f t="shared" si="13"/>
        <v>0</v>
      </c>
      <c r="M32" s="165"/>
      <c r="N32" s="86"/>
      <c r="O32" s="100">
        <v>3</v>
      </c>
      <c r="P32" s="50">
        <f t="shared" si="14"/>
        <v>0</v>
      </c>
      <c r="Q32" s="135"/>
      <c r="R32" s="237">
        <f t="shared" si="15"/>
        <v>0</v>
      </c>
      <c r="S32" s="237">
        <f t="shared" si="16"/>
        <v>0</v>
      </c>
    </row>
    <row r="33" spans="1:20" x14ac:dyDescent="0.3">
      <c r="A33" s="137"/>
      <c r="B33" s="37"/>
      <c r="C33" s="37"/>
      <c r="D33" s="37"/>
      <c r="E33" s="19" t="s">
        <v>22</v>
      </c>
      <c r="F33" s="19" t="s">
        <v>23</v>
      </c>
      <c r="G33" s="20">
        <v>1</v>
      </c>
      <c r="H33" s="20">
        <v>5</v>
      </c>
      <c r="I33" s="50">
        <f t="shared" si="0"/>
        <v>0.2</v>
      </c>
      <c r="J33" s="97">
        <v>0.51900000000000002</v>
      </c>
      <c r="K33" s="100">
        <v>3</v>
      </c>
      <c r="L33" s="50">
        <f t="shared" si="13"/>
        <v>0.17300000000000001</v>
      </c>
      <c r="M33" s="165"/>
      <c r="N33" s="161"/>
      <c r="O33" s="100"/>
      <c r="P33" s="50">
        <f t="shared" si="14"/>
        <v>0</v>
      </c>
      <c r="Q33" s="146"/>
      <c r="R33" s="237">
        <f t="shared" si="15"/>
        <v>0.17300000000000001</v>
      </c>
      <c r="S33" s="237">
        <f t="shared" si="16"/>
        <v>0.33333333333333331</v>
      </c>
      <c r="T33" s="22"/>
    </row>
    <row r="34" spans="1:20" x14ac:dyDescent="0.3">
      <c r="A34" s="137"/>
      <c r="B34" s="37"/>
      <c r="C34" s="37"/>
      <c r="D34" s="37"/>
      <c r="E34" s="19" t="s">
        <v>24</v>
      </c>
      <c r="F34" s="19" t="s">
        <v>23</v>
      </c>
      <c r="G34" s="20">
        <v>2</v>
      </c>
      <c r="H34" s="20">
        <v>9</v>
      </c>
      <c r="I34" s="50">
        <f t="shared" si="0"/>
        <v>0.22222222222222221</v>
      </c>
      <c r="J34" s="97">
        <v>2.4990000000000001</v>
      </c>
      <c r="K34" s="100">
        <v>6</v>
      </c>
      <c r="L34" s="50">
        <f t="shared" si="13"/>
        <v>0.41650000000000004</v>
      </c>
      <c r="M34" s="165"/>
      <c r="N34" s="86"/>
      <c r="O34" s="100">
        <v>1</v>
      </c>
      <c r="P34" s="50">
        <f t="shared" si="14"/>
        <v>0</v>
      </c>
      <c r="Q34" s="146"/>
      <c r="R34" s="237">
        <f t="shared" si="15"/>
        <v>0.35700000000000004</v>
      </c>
      <c r="S34" s="237">
        <f t="shared" si="16"/>
        <v>0.2857142857142857</v>
      </c>
      <c r="T34" s="22"/>
    </row>
    <row r="35" spans="1:20" x14ac:dyDescent="0.3">
      <c r="A35" s="137"/>
      <c r="B35" s="37"/>
      <c r="C35" s="37"/>
      <c r="D35" s="37"/>
      <c r="E35" s="19" t="s">
        <v>39</v>
      </c>
      <c r="F35" s="19" t="s">
        <v>52</v>
      </c>
      <c r="G35" s="20"/>
      <c r="H35" s="20">
        <v>3</v>
      </c>
      <c r="I35" s="50">
        <f t="shared" si="0"/>
        <v>0</v>
      </c>
      <c r="J35" s="97"/>
      <c r="K35" s="100"/>
      <c r="L35" s="50">
        <f t="shared" si="13"/>
        <v>0</v>
      </c>
      <c r="M35" s="165">
        <v>1</v>
      </c>
      <c r="N35" s="86">
        <v>1.349</v>
      </c>
      <c r="O35" s="100">
        <v>2</v>
      </c>
      <c r="P35" s="50">
        <f t="shared" si="14"/>
        <v>0.67449999999999999</v>
      </c>
      <c r="Q35" s="135"/>
      <c r="R35" s="237">
        <f>IF((K35+O35)&gt;0,(J35+N35)/(K35+O35),"")</f>
        <v>0.67449999999999999</v>
      </c>
      <c r="S35" s="237">
        <f t="shared" si="16"/>
        <v>0.5</v>
      </c>
    </row>
    <row r="36" spans="1:20" x14ac:dyDescent="0.3">
      <c r="A36" s="137"/>
      <c r="B36" s="37"/>
      <c r="C36" s="37"/>
      <c r="D36" s="37"/>
      <c r="E36" s="19" t="s">
        <v>25</v>
      </c>
      <c r="F36" s="19" t="s">
        <v>26</v>
      </c>
      <c r="G36" s="20"/>
      <c r="H36" s="20">
        <v>5</v>
      </c>
      <c r="I36" s="50">
        <f t="shared" si="0"/>
        <v>0</v>
      </c>
      <c r="J36" s="97"/>
      <c r="K36" s="100"/>
      <c r="L36" s="50">
        <f t="shared" si="13"/>
        <v>0</v>
      </c>
      <c r="M36" s="165"/>
      <c r="N36" s="86"/>
      <c r="O36" s="100"/>
      <c r="P36" s="50">
        <f t="shared" si="14"/>
        <v>0</v>
      </c>
      <c r="Q36" s="135"/>
      <c r="R36" s="237" t="str">
        <f t="shared" si="15"/>
        <v/>
      </c>
      <c r="S36" s="237" t="str">
        <f t="shared" si="16"/>
        <v/>
      </c>
    </row>
    <row r="37" spans="1:20" x14ac:dyDescent="0.3">
      <c r="A37" s="137"/>
      <c r="B37" s="37"/>
      <c r="C37" s="37"/>
      <c r="D37" s="37"/>
      <c r="E37" s="19" t="s">
        <v>27</v>
      </c>
      <c r="F37" s="19" t="s">
        <v>59</v>
      </c>
      <c r="G37" s="20"/>
      <c r="H37" s="20">
        <v>12</v>
      </c>
      <c r="I37" s="50">
        <f t="shared" si="0"/>
        <v>0</v>
      </c>
      <c r="J37" s="97"/>
      <c r="K37" s="100">
        <v>9</v>
      </c>
      <c r="L37" s="50">
        <f t="shared" si="13"/>
        <v>0</v>
      </c>
      <c r="M37" s="165"/>
      <c r="N37" s="86"/>
      <c r="O37" s="100"/>
      <c r="P37" s="50">
        <f t="shared" si="14"/>
        <v>0</v>
      </c>
      <c r="Q37" s="135"/>
      <c r="R37" s="237">
        <f t="shared" si="15"/>
        <v>0</v>
      </c>
      <c r="S37" s="237">
        <f t="shared" si="16"/>
        <v>0</v>
      </c>
    </row>
    <row r="38" spans="1:20" x14ac:dyDescent="0.3">
      <c r="A38" s="137"/>
      <c r="B38" s="37"/>
      <c r="C38" s="37"/>
      <c r="D38" s="37"/>
      <c r="E38" s="19" t="s">
        <v>40</v>
      </c>
      <c r="F38" s="26" t="s">
        <v>96</v>
      </c>
      <c r="G38" s="20"/>
      <c r="H38" s="20">
        <v>10</v>
      </c>
      <c r="I38" s="50">
        <f t="shared" si="0"/>
        <v>0</v>
      </c>
      <c r="J38" s="97"/>
      <c r="K38" s="100">
        <v>10</v>
      </c>
      <c r="L38" s="50">
        <f t="shared" si="13"/>
        <v>0</v>
      </c>
      <c r="M38" s="165"/>
      <c r="N38" s="86"/>
      <c r="O38" s="100">
        <v>1</v>
      </c>
      <c r="P38" s="50">
        <f t="shared" si="14"/>
        <v>0</v>
      </c>
      <c r="Q38" s="135"/>
      <c r="R38" s="237">
        <f t="shared" si="15"/>
        <v>0</v>
      </c>
      <c r="S38" s="237">
        <f t="shared" si="16"/>
        <v>0</v>
      </c>
    </row>
    <row r="39" spans="1:20" x14ac:dyDescent="0.3">
      <c r="A39" s="137"/>
      <c r="B39" s="37"/>
      <c r="C39" s="37"/>
      <c r="D39" s="37"/>
      <c r="E39" s="19" t="s">
        <v>43</v>
      </c>
      <c r="F39" s="19" t="s">
        <v>72</v>
      </c>
      <c r="G39" s="20"/>
      <c r="H39" s="20">
        <v>19</v>
      </c>
      <c r="I39" s="50">
        <f t="shared" si="0"/>
        <v>0</v>
      </c>
      <c r="J39" s="97"/>
      <c r="K39" s="100">
        <v>11</v>
      </c>
      <c r="L39" s="50">
        <f t="shared" si="13"/>
        <v>0</v>
      </c>
      <c r="M39" s="165"/>
      <c r="N39" s="86"/>
      <c r="O39" s="100">
        <v>1</v>
      </c>
      <c r="P39" s="50">
        <f t="shared" si="14"/>
        <v>0</v>
      </c>
      <c r="Q39" s="135"/>
      <c r="R39" s="237">
        <f t="shared" si="15"/>
        <v>0</v>
      </c>
      <c r="S39" s="237">
        <f t="shared" si="16"/>
        <v>0</v>
      </c>
    </row>
    <row r="40" spans="1:20" x14ac:dyDescent="0.3">
      <c r="A40" s="137"/>
      <c r="B40" s="37"/>
      <c r="C40" s="37"/>
      <c r="D40" s="37"/>
      <c r="E40" s="19" t="s">
        <v>46</v>
      </c>
      <c r="F40" s="19" t="s">
        <v>47</v>
      </c>
      <c r="G40" s="38"/>
      <c r="H40" s="20">
        <v>2</v>
      </c>
      <c r="I40" s="50">
        <f t="shared" si="0"/>
        <v>0</v>
      </c>
      <c r="J40" s="97"/>
      <c r="K40" s="100">
        <v>2</v>
      </c>
      <c r="L40" s="50">
        <f t="shared" si="13"/>
        <v>0</v>
      </c>
      <c r="M40" s="165"/>
      <c r="N40" s="86"/>
      <c r="O40" s="100"/>
      <c r="P40" s="50">
        <f t="shared" si="14"/>
        <v>0</v>
      </c>
      <c r="Q40" s="135"/>
      <c r="R40" s="237">
        <f t="shared" si="15"/>
        <v>0</v>
      </c>
      <c r="S40" s="237">
        <f t="shared" si="16"/>
        <v>0</v>
      </c>
    </row>
    <row r="41" spans="1:20" x14ac:dyDescent="0.3">
      <c r="A41" s="137"/>
      <c r="B41" s="37"/>
      <c r="C41" s="37"/>
      <c r="D41" s="37"/>
      <c r="E41" s="19" t="s">
        <v>44</v>
      </c>
      <c r="F41" s="19" t="s">
        <v>45</v>
      </c>
      <c r="G41" s="38">
        <v>2</v>
      </c>
      <c r="H41" s="20">
        <v>18</v>
      </c>
      <c r="I41" s="50">
        <f t="shared" si="0"/>
        <v>0.1111111111111111</v>
      </c>
      <c r="J41" s="97">
        <v>1.871</v>
      </c>
      <c r="K41" s="100">
        <v>6</v>
      </c>
      <c r="L41" s="50">
        <f t="shared" si="13"/>
        <v>0.31183333333333335</v>
      </c>
      <c r="M41" s="165"/>
      <c r="N41" s="86"/>
      <c r="O41" s="100"/>
      <c r="P41" s="50">
        <f t="shared" si="14"/>
        <v>0</v>
      </c>
      <c r="Q41" s="135"/>
      <c r="R41" s="237">
        <f t="shared" si="15"/>
        <v>0.31183333333333335</v>
      </c>
      <c r="S41" s="237">
        <f t="shared" si="16"/>
        <v>0.33333333333333331</v>
      </c>
    </row>
    <row r="42" spans="1:20" x14ac:dyDescent="0.3">
      <c r="A42" s="137"/>
      <c r="B42" s="37"/>
      <c r="C42" s="37"/>
      <c r="D42" s="37"/>
      <c r="E42" s="19" t="s">
        <v>50</v>
      </c>
      <c r="F42" s="19" t="s">
        <v>51</v>
      </c>
      <c r="G42" s="38"/>
      <c r="H42" s="20">
        <v>2</v>
      </c>
      <c r="I42" s="50">
        <f t="shared" si="0"/>
        <v>0</v>
      </c>
      <c r="J42" s="97"/>
      <c r="K42" s="100">
        <v>1</v>
      </c>
      <c r="L42" s="50">
        <f t="shared" si="13"/>
        <v>0</v>
      </c>
      <c r="M42" s="165"/>
      <c r="N42" s="86"/>
      <c r="O42" s="100"/>
      <c r="P42" s="50">
        <f t="shared" si="14"/>
        <v>0</v>
      </c>
      <c r="Q42" s="146"/>
      <c r="R42" s="237">
        <f t="shared" si="15"/>
        <v>0</v>
      </c>
      <c r="S42" s="237">
        <f t="shared" si="16"/>
        <v>0</v>
      </c>
      <c r="T42" s="22"/>
    </row>
    <row r="43" spans="1:20" x14ac:dyDescent="0.3">
      <c r="A43" s="137"/>
      <c r="B43" s="37"/>
      <c r="C43" s="37"/>
      <c r="D43" s="37"/>
      <c r="E43" s="19" t="s">
        <v>28</v>
      </c>
      <c r="F43" s="19" t="s">
        <v>41</v>
      </c>
      <c r="G43" s="38"/>
      <c r="H43" s="20">
        <v>20</v>
      </c>
      <c r="I43" s="50">
        <f t="shared" si="0"/>
        <v>0</v>
      </c>
      <c r="J43" s="97"/>
      <c r="K43" s="100">
        <v>20</v>
      </c>
      <c r="L43" s="50">
        <f t="shared" si="13"/>
        <v>0</v>
      </c>
      <c r="M43" s="165"/>
      <c r="N43" s="86"/>
      <c r="O43" s="100">
        <v>4</v>
      </c>
      <c r="P43" s="50">
        <f t="shared" si="14"/>
        <v>0</v>
      </c>
      <c r="Q43" s="146"/>
      <c r="R43" s="237">
        <f t="shared" si="15"/>
        <v>0</v>
      </c>
      <c r="S43" s="237">
        <f t="shared" si="16"/>
        <v>0</v>
      </c>
      <c r="T43" s="22"/>
    </row>
    <row r="44" spans="1:20" x14ac:dyDescent="0.3">
      <c r="A44" s="137"/>
      <c r="B44" s="37"/>
      <c r="C44" s="37"/>
      <c r="D44" s="37"/>
      <c r="E44" s="19" t="s">
        <v>29</v>
      </c>
      <c r="F44" s="19" t="s">
        <v>30</v>
      </c>
      <c r="G44" s="20"/>
      <c r="H44" s="20">
        <v>6</v>
      </c>
      <c r="I44" s="50">
        <f t="shared" si="0"/>
        <v>0</v>
      </c>
      <c r="J44" s="97"/>
      <c r="K44" s="100">
        <v>5</v>
      </c>
      <c r="L44" s="50">
        <f t="shared" si="13"/>
        <v>0</v>
      </c>
      <c r="M44" s="165"/>
      <c r="N44" s="86"/>
      <c r="O44" s="100"/>
      <c r="P44" s="50">
        <f t="shared" si="14"/>
        <v>0</v>
      </c>
      <c r="Q44" s="135"/>
      <c r="R44" s="237">
        <f t="shared" si="15"/>
        <v>0</v>
      </c>
      <c r="S44" s="237">
        <f t="shared" si="16"/>
        <v>0</v>
      </c>
    </row>
    <row r="45" spans="1:20" x14ac:dyDescent="0.3">
      <c r="A45" s="137"/>
      <c r="B45" s="37"/>
      <c r="C45" s="37"/>
      <c r="D45" s="37"/>
      <c r="E45" s="19" t="s">
        <v>216</v>
      </c>
      <c r="F45" s="19" t="s">
        <v>61</v>
      </c>
      <c r="G45" s="20"/>
      <c r="H45" s="20">
        <v>7</v>
      </c>
      <c r="I45" s="50">
        <f t="shared" si="0"/>
        <v>0</v>
      </c>
      <c r="J45" s="97"/>
      <c r="K45" s="100">
        <v>1</v>
      </c>
      <c r="L45" s="50">
        <f t="shared" si="13"/>
        <v>0</v>
      </c>
      <c r="M45" s="165"/>
      <c r="N45" s="86"/>
      <c r="O45" s="100">
        <v>1</v>
      </c>
      <c r="P45" s="50"/>
      <c r="Q45" s="135"/>
      <c r="R45" s="237">
        <f t="shared" si="15"/>
        <v>0</v>
      </c>
      <c r="S45" s="237">
        <f t="shared" si="16"/>
        <v>0</v>
      </c>
    </row>
    <row r="46" spans="1:20" x14ac:dyDescent="0.3">
      <c r="A46" s="137"/>
      <c r="B46" s="37"/>
      <c r="C46" s="37"/>
      <c r="D46" s="37"/>
      <c r="E46" s="19" t="s">
        <v>217</v>
      </c>
      <c r="F46" s="19" t="s">
        <v>61</v>
      </c>
      <c r="G46" s="20"/>
      <c r="H46" s="20">
        <v>7</v>
      </c>
      <c r="I46" s="50">
        <f t="shared" si="0"/>
        <v>0</v>
      </c>
      <c r="J46" s="97"/>
      <c r="K46" s="100">
        <v>7</v>
      </c>
      <c r="L46" s="50">
        <f t="shared" si="13"/>
        <v>0</v>
      </c>
      <c r="M46" s="165"/>
      <c r="N46" s="86"/>
      <c r="O46" s="100">
        <v>4</v>
      </c>
      <c r="P46" s="50">
        <f t="shared" si="14"/>
        <v>0</v>
      </c>
      <c r="Q46" s="135"/>
      <c r="R46" s="237">
        <f t="shared" si="15"/>
        <v>0</v>
      </c>
      <c r="S46" s="237">
        <f t="shared" si="16"/>
        <v>0</v>
      </c>
    </row>
    <row r="47" spans="1:20" x14ac:dyDescent="0.3">
      <c r="A47" s="137"/>
      <c r="B47" s="37"/>
      <c r="C47" s="37"/>
      <c r="D47" s="37"/>
      <c r="E47" s="19" t="s">
        <v>31</v>
      </c>
      <c r="F47" s="19" t="s">
        <v>42</v>
      </c>
      <c r="G47" s="20"/>
      <c r="H47" s="20">
        <v>3</v>
      </c>
      <c r="I47" s="50">
        <f t="shared" si="0"/>
        <v>0</v>
      </c>
      <c r="J47" s="97"/>
      <c r="K47" s="100">
        <v>2</v>
      </c>
      <c r="L47" s="50">
        <f t="shared" si="13"/>
        <v>0</v>
      </c>
      <c r="M47" s="185"/>
      <c r="N47" s="161"/>
      <c r="O47" s="100"/>
      <c r="P47" s="50">
        <f t="shared" si="14"/>
        <v>0</v>
      </c>
      <c r="Q47" s="135"/>
      <c r="R47" s="237">
        <f t="shared" si="15"/>
        <v>0</v>
      </c>
      <c r="S47" s="237">
        <f t="shared" si="16"/>
        <v>0</v>
      </c>
    </row>
    <row r="48" spans="1:20" x14ac:dyDescent="0.3">
      <c r="A48" s="137"/>
      <c r="B48" s="37"/>
      <c r="C48" s="37"/>
      <c r="D48" s="37"/>
      <c r="E48" s="19" t="s">
        <v>63</v>
      </c>
      <c r="F48" s="19" t="s">
        <v>55</v>
      </c>
      <c r="G48" s="20"/>
      <c r="H48" s="20">
        <v>9</v>
      </c>
      <c r="I48" s="50">
        <f t="shared" si="0"/>
        <v>0</v>
      </c>
      <c r="J48" s="97"/>
      <c r="K48" s="100">
        <v>2</v>
      </c>
      <c r="L48" s="50">
        <f t="shared" si="13"/>
        <v>0</v>
      </c>
      <c r="M48" s="185"/>
      <c r="N48" s="161"/>
      <c r="O48" s="100"/>
      <c r="P48" s="50">
        <f t="shared" si="14"/>
        <v>0</v>
      </c>
      <c r="Q48" s="135"/>
      <c r="R48" s="237">
        <f t="shared" si="15"/>
        <v>0</v>
      </c>
      <c r="S48" s="237">
        <f t="shared" si="16"/>
        <v>0</v>
      </c>
    </row>
    <row r="49" spans="1:19" x14ac:dyDescent="0.3">
      <c r="A49" s="137"/>
      <c r="B49" s="37"/>
      <c r="C49" s="37"/>
      <c r="D49" s="37"/>
      <c r="E49" s="20" t="s">
        <v>91</v>
      </c>
      <c r="F49" s="20" t="s">
        <v>95</v>
      </c>
      <c r="G49" s="20"/>
      <c r="H49" s="20">
        <v>2</v>
      </c>
      <c r="I49" s="50">
        <f t="shared" si="0"/>
        <v>0</v>
      </c>
      <c r="J49" s="97"/>
      <c r="K49" s="100">
        <v>0</v>
      </c>
      <c r="L49" s="50">
        <f t="shared" si="13"/>
        <v>0</v>
      </c>
      <c r="M49" s="165"/>
      <c r="N49" s="86"/>
      <c r="O49" s="100"/>
      <c r="P49" s="50">
        <f t="shared" si="14"/>
        <v>0</v>
      </c>
      <c r="Q49" s="135"/>
      <c r="R49" s="237" t="str">
        <f t="shared" si="15"/>
        <v/>
      </c>
      <c r="S49" s="237" t="str">
        <f t="shared" si="16"/>
        <v/>
      </c>
    </row>
    <row r="50" spans="1:19" x14ac:dyDescent="0.3">
      <c r="A50" s="137"/>
      <c r="B50" s="37"/>
      <c r="C50" s="37"/>
      <c r="D50" s="37"/>
      <c r="E50" s="20" t="s">
        <v>91</v>
      </c>
      <c r="F50" s="20" t="s">
        <v>151</v>
      </c>
      <c r="G50" s="20"/>
      <c r="H50" s="20">
        <v>2</v>
      </c>
      <c r="I50" s="50">
        <f t="shared" si="0"/>
        <v>0</v>
      </c>
      <c r="J50" s="97"/>
      <c r="K50" s="100">
        <v>2</v>
      </c>
      <c r="L50" s="50">
        <f t="shared" si="13"/>
        <v>0</v>
      </c>
      <c r="M50" s="165"/>
      <c r="N50" s="86"/>
      <c r="O50" s="100">
        <v>2</v>
      </c>
      <c r="P50" s="50">
        <f t="shared" si="14"/>
        <v>0</v>
      </c>
      <c r="Q50" s="135"/>
      <c r="R50" s="237">
        <f t="shared" si="15"/>
        <v>0</v>
      </c>
      <c r="S50" s="237">
        <f t="shared" si="16"/>
        <v>0</v>
      </c>
    </row>
    <row r="51" spans="1:19" x14ac:dyDescent="0.3">
      <c r="A51" s="137"/>
      <c r="B51" s="37"/>
      <c r="C51" s="37"/>
      <c r="D51" s="37"/>
      <c r="E51" s="20" t="s">
        <v>66</v>
      </c>
      <c r="F51" s="20" t="s">
        <v>55</v>
      </c>
      <c r="G51" s="20"/>
      <c r="H51" s="20">
        <v>8</v>
      </c>
      <c r="I51" s="50">
        <f t="shared" si="0"/>
        <v>0</v>
      </c>
      <c r="J51" s="97"/>
      <c r="K51" s="100">
        <v>6</v>
      </c>
      <c r="L51" s="50">
        <f t="shared" si="13"/>
        <v>0</v>
      </c>
      <c r="M51" s="165"/>
      <c r="N51" s="86"/>
      <c r="O51" s="100"/>
      <c r="P51" s="50">
        <f t="shared" si="14"/>
        <v>0</v>
      </c>
      <c r="Q51" s="135"/>
      <c r="R51" s="237">
        <f t="shared" si="15"/>
        <v>0</v>
      </c>
      <c r="S51" s="237">
        <f t="shared" si="16"/>
        <v>0</v>
      </c>
    </row>
    <row r="52" spans="1:19" x14ac:dyDescent="0.3">
      <c r="A52" s="137"/>
      <c r="B52" s="37"/>
      <c r="C52" s="37"/>
      <c r="D52" s="37"/>
      <c r="E52" s="20" t="s">
        <v>67</v>
      </c>
      <c r="F52" s="20" t="s">
        <v>68</v>
      </c>
      <c r="G52" s="20"/>
      <c r="H52" s="20">
        <v>1</v>
      </c>
      <c r="I52" s="50">
        <f t="shared" si="0"/>
        <v>0</v>
      </c>
      <c r="J52" s="97"/>
      <c r="K52" s="100">
        <v>1</v>
      </c>
      <c r="L52" s="50">
        <f t="shared" si="13"/>
        <v>0</v>
      </c>
      <c r="M52" s="165"/>
      <c r="N52" s="86"/>
      <c r="O52" s="100"/>
      <c r="P52" s="50">
        <f t="shared" si="14"/>
        <v>0</v>
      </c>
      <c r="Q52" s="135"/>
      <c r="R52" s="237">
        <f t="shared" si="15"/>
        <v>0</v>
      </c>
      <c r="S52" s="237">
        <f t="shared" si="16"/>
        <v>0</v>
      </c>
    </row>
    <row r="53" spans="1:19" x14ac:dyDescent="0.3">
      <c r="A53" s="137"/>
      <c r="B53" s="37"/>
      <c r="C53" s="37"/>
      <c r="D53" s="37"/>
      <c r="E53" s="20" t="s">
        <v>149</v>
      </c>
      <c r="F53" s="20" t="s">
        <v>150</v>
      </c>
      <c r="G53" s="20"/>
      <c r="H53" s="20"/>
      <c r="I53" s="50">
        <f t="shared" si="0"/>
        <v>0</v>
      </c>
      <c r="J53" s="97"/>
      <c r="K53" s="100"/>
      <c r="L53" s="50">
        <f t="shared" si="13"/>
        <v>0</v>
      </c>
      <c r="M53" s="165"/>
      <c r="N53" s="86"/>
      <c r="O53" s="100"/>
      <c r="P53" s="50">
        <f t="shared" si="14"/>
        <v>0</v>
      </c>
      <c r="Q53" s="135"/>
      <c r="R53" s="237" t="str">
        <f t="shared" si="15"/>
        <v/>
      </c>
      <c r="S53" s="237" t="str">
        <f t="shared" si="16"/>
        <v/>
      </c>
    </row>
    <row r="54" spans="1:19" x14ac:dyDescent="0.3">
      <c r="A54" s="137"/>
      <c r="B54" s="37"/>
      <c r="C54" s="37"/>
      <c r="D54" s="37"/>
      <c r="E54" s="20" t="s">
        <v>156</v>
      </c>
      <c r="F54" s="20" t="s">
        <v>157</v>
      </c>
      <c r="G54" s="20"/>
      <c r="H54" s="20"/>
      <c r="I54" s="50">
        <f t="shared" si="0"/>
        <v>0</v>
      </c>
      <c r="J54" s="97"/>
      <c r="K54" s="100"/>
      <c r="L54" s="50">
        <f t="shared" si="13"/>
        <v>0</v>
      </c>
      <c r="M54" s="165"/>
      <c r="N54" s="86"/>
      <c r="O54" s="100"/>
      <c r="P54" s="50">
        <f t="shared" si="14"/>
        <v>0</v>
      </c>
      <c r="Q54" s="135"/>
      <c r="R54" s="237" t="str">
        <f t="shared" si="15"/>
        <v/>
      </c>
      <c r="S54" s="237" t="str">
        <f t="shared" si="16"/>
        <v/>
      </c>
    </row>
    <row r="55" spans="1:19" ht="27.6" x14ac:dyDescent="0.3">
      <c r="A55" s="137"/>
      <c r="B55" s="37"/>
      <c r="C55" s="37"/>
      <c r="D55" s="37"/>
      <c r="E55" s="20" t="s">
        <v>153</v>
      </c>
      <c r="F55" s="225" t="s">
        <v>154</v>
      </c>
      <c r="G55" s="20"/>
      <c r="H55" s="20"/>
      <c r="I55" s="50">
        <f t="shared" si="0"/>
        <v>0</v>
      </c>
      <c r="J55" s="97"/>
      <c r="K55" s="100"/>
      <c r="L55" s="50">
        <f t="shared" si="13"/>
        <v>0</v>
      </c>
      <c r="M55" s="165"/>
      <c r="N55" s="86"/>
      <c r="O55" s="100"/>
      <c r="P55" s="50">
        <f t="shared" si="14"/>
        <v>0</v>
      </c>
      <c r="Q55" s="135"/>
      <c r="R55" s="237" t="str">
        <f t="shared" si="15"/>
        <v/>
      </c>
      <c r="S55" s="237" t="str">
        <f t="shared" si="16"/>
        <v/>
      </c>
    </row>
    <row r="56" spans="1:19" x14ac:dyDescent="0.3">
      <c r="A56" s="137"/>
      <c r="B56" s="37"/>
      <c r="C56" s="37"/>
      <c r="D56" s="37"/>
      <c r="E56" s="20" t="s">
        <v>70</v>
      </c>
      <c r="F56" s="20" t="s">
        <v>94</v>
      </c>
      <c r="G56" s="20"/>
      <c r="H56" s="20"/>
      <c r="I56" s="50">
        <f t="shared" si="0"/>
        <v>0</v>
      </c>
      <c r="J56" s="97"/>
      <c r="K56" s="100"/>
      <c r="L56" s="50">
        <f t="shared" si="13"/>
        <v>0</v>
      </c>
      <c r="M56" s="165"/>
      <c r="N56" s="86"/>
      <c r="O56" s="100">
        <v>1</v>
      </c>
      <c r="P56" s="50">
        <f t="shared" si="14"/>
        <v>0</v>
      </c>
      <c r="Q56" s="135"/>
      <c r="R56" s="237">
        <f t="shared" si="15"/>
        <v>0</v>
      </c>
      <c r="S56" s="237">
        <f t="shared" si="16"/>
        <v>0</v>
      </c>
    </row>
    <row r="57" spans="1:19" ht="15" thickBot="1" x14ac:dyDescent="0.35">
      <c r="A57" s="141"/>
      <c r="B57" s="142"/>
      <c r="C57" s="142"/>
      <c r="D57" s="142"/>
      <c r="E57" s="21"/>
      <c r="F57" s="21"/>
      <c r="G57" s="89">
        <f>SUM(G24:G56)</f>
        <v>5</v>
      </c>
      <c r="H57" s="89">
        <f>SUM(H24:H56)</f>
        <v>210</v>
      </c>
      <c r="I57" s="50">
        <f t="shared" si="0"/>
        <v>2.3809523809523808E-2</v>
      </c>
      <c r="J57" s="241">
        <f>SUM(J24:J56)</f>
        <v>4.8890000000000002</v>
      </c>
      <c r="K57" s="230">
        <f>SUM(K24:K56)</f>
        <v>127</v>
      </c>
      <c r="L57" s="50">
        <f t="shared" si="13"/>
        <v>3.8496062992125983E-2</v>
      </c>
      <c r="M57" s="89">
        <f>SUM(M24:M56)</f>
        <v>1</v>
      </c>
      <c r="N57" s="241">
        <f>SUM(N24:N56)</f>
        <v>1.349</v>
      </c>
      <c r="O57" s="89">
        <f>SUM(O24:O56)</f>
        <v>23</v>
      </c>
      <c r="P57" s="50">
        <f t="shared" si="14"/>
        <v>5.8652173913043476E-2</v>
      </c>
      <c r="Q57" s="135"/>
      <c r="R57" s="186">
        <f t="shared" si="15"/>
        <v>4.1586666666666668E-2</v>
      </c>
      <c r="S57" s="188">
        <f t="shared" si="16"/>
        <v>0.04</v>
      </c>
    </row>
    <row r="58" spans="1:19" ht="152.4" thickBot="1" x14ac:dyDescent="0.35">
      <c r="A58" s="64"/>
      <c r="B58" s="1"/>
      <c r="C58" s="1"/>
      <c r="D58" s="1"/>
      <c r="E58" s="1" t="s">
        <v>123</v>
      </c>
      <c r="F58" s="2" t="s">
        <v>0</v>
      </c>
      <c r="G58" s="33" t="s">
        <v>198</v>
      </c>
      <c r="H58" s="33" t="s">
        <v>199</v>
      </c>
      <c r="I58" s="34" t="s">
        <v>112</v>
      </c>
      <c r="J58" s="58" t="s">
        <v>200</v>
      </c>
      <c r="K58" s="58" t="s">
        <v>201</v>
      </c>
      <c r="L58" s="34" t="s">
        <v>109</v>
      </c>
      <c r="M58" s="58" t="s">
        <v>202</v>
      </c>
      <c r="N58" s="58" t="s">
        <v>223</v>
      </c>
      <c r="O58" s="58" t="s">
        <v>203</v>
      </c>
      <c r="P58" s="34" t="s">
        <v>109</v>
      </c>
      <c r="Q58" s="135"/>
      <c r="R58" s="147"/>
      <c r="S58" s="195"/>
    </row>
    <row r="59" spans="1:19" x14ac:dyDescent="0.3">
      <c r="A59" s="73" t="s">
        <v>74</v>
      </c>
      <c r="B59" s="39"/>
      <c r="C59" s="39"/>
      <c r="D59" s="39"/>
      <c r="E59" s="39"/>
      <c r="F59" s="39"/>
      <c r="G59" s="40">
        <v>1</v>
      </c>
      <c r="H59" s="40">
        <v>5</v>
      </c>
      <c r="I59" s="51">
        <f t="shared" ref="I59:I68" si="17">IF(H59=0,0,G59/H59)</f>
        <v>0.2</v>
      </c>
      <c r="J59" s="242">
        <v>0</v>
      </c>
      <c r="K59" s="106">
        <v>3</v>
      </c>
      <c r="L59" s="51">
        <f t="shared" ref="L59:L68" si="18">IF(K59=0,0,J59/K59)</f>
        <v>0</v>
      </c>
      <c r="M59" s="243">
        <v>0</v>
      </c>
      <c r="N59" s="244">
        <v>0</v>
      </c>
      <c r="O59" s="158">
        <v>1</v>
      </c>
      <c r="P59" s="51">
        <f>IF(O59=0,0,N59/O59)</f>
        <v>0</v>
      </c>
      <c r="Q59" s="135"/>
      <c r="R59" s="186">
        <f>IF((K59+O59)&gt;0,(J59+N59)/(K59+O59),"")</f>
        <v>0</v>
      </c>
      <c r="S59" s="188">
        <f t="shared" ref="S59:S68" si="19">IF((K59+O59)&gt;0,(G59+M59)/(K59+O59),"")</f>
        <v>0.25</v>
      </c>
    </row>
    <row r="60" spans="1:19" x14ac:dyDescent="0.3">
      <c r="A60" s="73"/>
      <c r="B60" s="39"/>
      <c r="C60" s="39"/>
      <c r="D60" s="39"/>
      <c r="E60" s="41" t="s">
        <v>79</v>
      </c>
      <c r="F60" s="42" t="s">
        <v>80</v>
      </c>
      <c r="G60" s="44"/>
      <c r="H60" s="44"/>
      <c r="I60" s="51">
        <f t="shared" si="17"/>
        <v>0</v>
      </c>
      <c r="J60" s="59"/>
      <c r="K60" s="104"/>
      <c r="L60" s="51">
        <f t="shared" si="18"/>
        <v>0</v>
      </c>
      <c r="M60" s="239"/>
      <c r="N60" s="57"/>
      <c r="O60" s="125"/>
      <c r="P60" s="51">
        <f t="shared" ref="P60:P68" si="20">IF(O60=0,0,N60/O60)</f>
        <v>0</v>
      </c>
      <c r="Q60" s="135"/>
      <c r="R60" s="237" t="str">
        <f>IF((K60+O60)&gt;0,(J60+N60)/(K60+O60),"")</f>
        <v/>
      </c>
      <c r="S60" s="237" t="str">
        <f t="shared" si="19"/>
        <v/>
      </c>
    </row>
    <row r="61" spans="1:19" x14ac:dyDescent="0.3">
      <c r="A61" s="73"/>
      <c r="B61" s="39"/>
      <c r="C61" s="39"/>
      <c r="D61" s="39"/>
      <c r="E61" s="41" t="s">
        <v>81</v>
      </c>
      <c r="F61" s="42" t="s">
        <v>78</v>
      </c>
      <c r="G61" s="44"/>
      <c r="H61" s="44"/>
      <c r="I61" s="51">
        <f t="shared" si="17"/>
        <v>0</v>
      </c>
      <c r="J61" s="59"/>
      <c r="K61" s="104"/>
      <c r="L61" s="51">
        <f t="shared" si="18"/>
        <v>0</v>
      </c>
      <c r="M61" s="239"/>
      <c r="N61" s="57"/>
      <c r="O61" s="125"/>
      <c r="P61" s="51">
        <f t="shared" si="20"/>
        <v>0</v>
      </c>
      <c r="Q61" s="135"/>
      <c r="R61" s="237" t="str">
        <f t="shared" ref="R61:R67" si="21">IF((K61+O61)&gt;0,(J61+N61)/(K61+O61),"")</f>
        <v/>
      </c>
      <c r="S61" s="237" t="str">
        <f t="shared" si="19"/>
        <v/>
      </c>
    </row>
    <row r="62" spans="1:19" x14ac:dyDescent="0.3">
      <c r="A62" s="73"/>
      <c r="B62" s="39"/>
      <c r="C62" s="39"/>
      <c r="D62" s="39"/>
      <c r="E62" s="41" t="s">
        <v>76</v>
      </c>
      <c r="F62" s="41" t="s">
        <v>78</v>
      </c>
      <c r="G62" s="44"/>
      <c r="H62" s="44"/>
      <c r="I62" s="51">
        <f t="shared" si="17"/>
        <v>0</v>
      </c>
      <c r="J62" s="103"/>
      <c r="K62" s="104"/>
      <c r="L62" s="51">
        <f t="shared" si="18"/>
        <v>0</v>
      </c>
      <c r="M62" s="239"/>
      <c r="N62" s="57"/>
      <c r="O62" s="125"/>
      <c r="P62" s="51">
        <f t="shared" si="20"/>
        <v>0</v>
      </c>
      <c r="Q62" s="135"/>
      <c r="R62" s="237" t="str">
        <f t="shared" si="21"/>
        <v/>
      </c>
      <c r="S62" s="237" t="str">
        <f t="shared" si="19"/>
        <v/>
      </c>
    </row>
    <row r="63" spans="1:19" x14ac:dyDescent="0.3">
      <c r="A63" s="73"/>
      <c r="B63" s="39"/>
      <c r="C63" s="39"/>
      <c r="D63" s="39"/>
      <c r="E63" s="41" t="s">
        <v>82</v>
      </c>
      <c r="F63" s="42" t="s">
        <v>83</v>
      </c>
      <c r="G63" s="44">
        <v>1</v>
      </c>
      <c r="H63" s="44">
        <v>2</v>
      </c>
      <c r="I63" s="51">
        <f t="shared" si="17"/>
        <v>0.5</v>
      </c>
      <c r="J63" s="247">
        <v>1</v>
      </c>
      <c r="K63" s="104">
        <v>2</v>
      </c>
      <c r="L63" s="51">
        <f t="shared" si="18"/>
        <v>0.5</v>
      </c>
      <c r="M63" s="239"/>
      <c r="N63" s="57"/>
      <c r="O63" s="125"/>
      <c r="P63" s="51">
        <f t="shared" si="20"/>
        <v>0</v>
      </c>
      <c r="Q63" s="135"/>
      <c r="R63" s="237">
        <f>IF((K63+O63)&gt;0,(J63+N63)/(K63+O63),"")</f>
        <v>0.5</v>
      </c>
      <c r="S63" s="237">
        <f>IF((K63+O63)&gt;0,(G63+M63)/(K63+O63),"")</f>
        <v>0.5</v>
      </c>
    </row>
    <row r="64" spans="1:19" x14ac:dyDescent="0.3">
      <c r="A64" s="74"/>
      <c r="B64" s="39"/>
      <c r="C64" s="39"/>
      <c r="D64" s="39"/>
      <c r="E64" s="41" t="s">
        <v>75</v>
      </c>
      <c r="F64" s="41" t="s">
        <v>77</v>
      </c>
      <c r="G64" s="42"/>
      <c r="H64" s="42"/>
      <c r="I64" s="51">
        <f t="shared" si="17"/>
        <v>0</v>
      </c>
      <c r="J64" s="59"/>
      <c r="K64" s="104"/>
      <c r="L64" s="51">
        <f t="shared" si="18"/>
        <v>0</v>
      </c>
      <c r="M64" s="239"/>
      <c r="N64" s="57"/>
      <c r="O64" s="125"/>
      <c r="P64" s="51">
        <f t="shared" si="20"/>
        <v>0</v>
      </c>
      <c r="Q64" s="135"/>
      <c r="R64" s="237" t="str">
        <f t="shared" si="21"/>
        <v/>
      </c>
      <c r="S64" s="237" t="str">
        <f t="shared" si="19"/>
        <v/>
      </c>
    </row>
    <row r="65" spans="1:22" x14ac:dyDescent="0.3">
      <c r="A65" s="74"/>
      <c r="B65" s="39"/>
      <c r="C65" s="39"/>
      <c r="D65" s="39"/>
      <c r="E65" s="41" t="s">
        <v>208</v>
      </c>
      <c r="F65" s="41" t="s">
        <v>209</v>
      </c>
      <c r="G65" s="42"/>
      <c r="H65" s="42">
        <v>2</v>
      </c>
      <c r="I65" s="51"/>
      <c r="J65" s="59"/>
      <c r="K65" s="104">
        <v>1</v>
      </c>
      <c r="L65" s="51"/>
      <c r="M65" s="239"/>
      <c r="N65" s="57"/>
      <c r="O65" s="125"/>
      <c r="P65" s="51"/>
      <c r="Q65" s="135"/>
      <c r="R65" s="237">
        <f>IF((K65+O65)&gt;0,(J65+N65)/(K65+O65),"")</f>
        <v>0</v>
      </c>
      <c r="S65" s="237">
        <f>IF((K65+O65)&gt;0,(G65+M65)/(K65+O65),"")</f>
        <v>0</v>
      </c>
    </row>
    <row r="66" spans="1:22" x14ac:dyDescent="0.3">
      <c r="A66" s="74"/>
      <c r="B66" s="39"/>
      <c r="C66" s="39"/>
      <c r="D66" s="39"/>
      <c r="E66" s="45" t="s">
        <v>84</v>
      </c>
      <c r="F66" s="41" t="s">
        <v>85</v>
      </c>
      <c r="G66" s="42"/>
      <c r="H66" s="42">
        <v>1</v>
      </c>
      <c r="I66" s="51">
        <f t="shared" si="17"/>
        <v>0</v>
      </c>
      <c r="J66" s="59"/>
      <c r="K66" s="104"/>
      <c r="L66" s="51">
        <f t="shared" si="18"/>
        <v>0</v>
      </c>
      <c r="M66" s="239"/>
      <c r="N66" s="57"/>
      <c r="O66" s="125"/>
      <c r="P66" s="51">
        <f t="shared" si="20"/>
        <v>0</v>
      </c>
      <c r="Q66" s="135"/>
      <c r="R66" s="237" t="str">
        <f t="shared" si="21"/>
        <v/>
      </c>
      <c r="S66" s="237" t="str">
        <f t="shared" si="19"/>
        <v/>
      </c>
    </row>
    <row r="67" spans="1:22" x14ac:dyDescent="0.3">
      <c r="A67" s="74"/>
      <c r="B67" s="39"/>
      <c r="C67" s="39"/>
      <c r="D67" s="39"/>
      <c r="E67" s="45" t="s">
        <v>148</v>
      </c>
      <c r="F67" s="41" t="s">
        <v>85</v>
      </c>
      <c r="G67" s="153"/>
      <c r="H67" s="153"/>
      <c r="I67" s="51">
        <f t="shared" si="17"/>
        <v>0</v>
      </c>
      <c r="J67" s="223"/>
      <c r="K67" s="155"/>
      <c r="L67" s="51">
        <f t="shared" si="18"/>
        <v>0</v>
      </c>
      <c r="M67" s="239"/>
      <c r="N67" s="156"/>
      <c r="O67" s="155">
        <v>1</v>
      </c>
      <c r="P67" s="51">
        <f t="shared" si="20"/>
        <v>0</v>
      </c>
      <c r="Q67" s="135"/>
      <c r="R67" s="237">
        <f t="shared" si="21"/>
        <v>0</v>
      </c>
      <c r="S67" s="237">
        <f t="shared" si="19"/>
        <v>0</v>
      </c>
    </row>
    <row r="68" spans="1:22" ht="15" thickBot="1" x14ac:dyDescent="0.35">
      <c r="A68" s="75"/>
      <c r="B68" s="43"/>
      <c r="C68" s="43"/>
      <c r="D68" s="43"/>
      <c r="E68" s="401"/>
      <c r="F68" s="401"/>
      <c r="G68" s="90">
        <f>SUM(G60:G67)</f>
        <v>1</v>
      </c>
      <c r="H68" s="90">
        <f>SUM(H60:H67)</f>
        <v>5</v>
      </c>
      <c r="I68" s="51">
        <f t="shared" si="17"/>
        <v>0.2</v>
      </c>
      <c r="J68" s="90">
        <f t="shared" ref="J68:K68" si="22">SUM(J60:J67)</f>
        <v>1</v>
      </c>
      <c r="K68" s="90">
        <f t="shared" si="22"/>
        <v>3</v>
      </c>
      <c r="L68" s="51">
        <f t="shared" si="18"/>
        <v>0.33333333333333331</v>
      </c>
      <c r="M68" s="90">
        <f t="shared" ref="M68:O68" si="23">SUM(M60:M67)</f>
        <v>0</v>
      </c>
      <c r="N68" s="90">
        <f t="shared" si="23"/>
        <v>0</v>
      </c>
      <c r="O68" s="90">
        <f t="shared" si="23"/>
        <v>1</v>
      </c>
      <c r="P68" s="51">
        <f t="shared" si="20"/>
        <v>0</v>
      </c>
      <c r="Q68" s="135"/>
      <c r="R68" s="186">
        <f>IF((K68+O68)&gt;0,(J68+N68)/(K68+O68),"")</f>
        <v>0.25</v>
      </c>
      <c r="S68" s="188">
        <f t="shared" si="19"/>
        <v>0.25</v>
      </c>
    </row>
    <row r="69" spans="1:22" x14ac:dyDescent="0.3">
      <c r="A69" s="135"/>
      <c r="B69" s="135"/>
      <c r="C69" s="135"/>
      <c r="D69" s="135"/>
      <c r="E69" s="135"/>
      <c r="F69" s="135"/>
      <c r="G69" s="135"/>
      <c r="H69" s="135"/>
      <c r="I69" s="135"/>
      <c r="J69" s="150"/>
      <c r="K69" s="150"/>
      <c r="L69" s="135"/>
      <c r="M69" s="135"/>
      <c r="N69" s="135"/>
      <c r="O69" s="135"/>
      <c r="P69" s="135"/>
      <c r="Q69" s="135"/>
      <c r="R69" s="147"/>
      <c r="S69" s="195"/>
    </row>
    <row r="70" spans="1:22" x14ac:dyDescent="0.3">
      <c r="A70" s="135" t="s">
        <v>124</v>
      </c>
      <c r="B70" s="135"/>
      <c r="C70" s="135"/>
      <c r="D70" s="135"/>
      <c r="E70" s="135"/>
      <c r="F70" s="145" t="s">
        <v>212</v>
      </c>
      <c r="G70" s="135"/>
      <c r="H70" s="135"/>
      <c r="I70" s="135"/>
      <c r="J70" s="150"/>
      <c r="K70" s="150"/>
      <c r="L70" s="145" t="s">
        <v>210</v>
      </c>
      <c r="M70" s="145"/>
      <c r="N70" s="135"/>
      <c r="O70" s="135"/>
      <c r="P70" s="135"/>
      <c r="Q70" s="135"/>
      <c r="R70" s="147"/>
      <c r="S70" s="195"/>
    </row>
    <row r="71" spans="1:22" x14ac:dyDescent="0.3">
      <c r="A71" s="135"/>
      <c r="B71" s="135"/>
      <c r="C71" s="135"/>
      <c r="D71" s="135"/>
      <c r="E71" s="135"/>
      <c r="F71" s="145" t="s">
        <v>213</v>
      </c>
      <c r="G71" s="135"/>
      <c r="H71" s="135"/>
      <c r="I71" s="135"/>
      <c r="J71" s="150"/>
      <c r="K71" s="150"/>
      <c r="L71" s="145" t="s">
        <v>211</v>
      </c>
      <c r="M71" s="145"/>
      <c r="N71" s="135"/>
      <c r="O71" s="135"/>
      <c r="P71" s="135"/>
      <c r="Q71" s="135"/>
      <c r="R71" s="147"/>
      <c r="S71" s="195"/>
    </row>
    <row r="72" spans="1:22" ht="15" thickBot="1" x14ac:dyDescent="0.35">
      <c r="A72" s="135"/>
      <c r="B72" s="135"/>
      <c r="C72" s="135"/>
      <c r="D72" s="135"/>
      <c r="E72" s="135"/>
      <c r="F72" s="145"/>
      <c r="G72" s="135"/>
      <c r="H72" s="135"/>
      <c r="I72" s="135"/>
      <c r="J72" s="150"/>
      <c r="K72" s="150"/>
      <c r="L72" s="145"/>
      <c r="M72" s="145"/>
      <c r="N72" s="135"/>
      <c r="O72" s="135"/>
      <c r="P72" s="135"/>
      <c r="Q72" s="135"/>
      <c r="R72" s="147"/>
      <c r="S72" s="195"/>
    </row>
    <row r="73" spans="1:22" ht="48" customHeight="1" thickBot="1" x14ac:dyDescent="0.35">
      <c r="A73" s="135"/>
      <c r="B73" s="135"/>
      <c r="C73" s="135"/>
      <c r="D73" s="135"/>
      <c r="E73" s="135"/>
      <c r="F73" s="135"/>
      <c r="G73" s="135"/>
      <c r="H73" s="135"/>
      <c r="I73" s="231" t="s">
        <v>158</v>
      </c>
      <c r="J73" s="150"/>
      <c r="K73" s="150"/>
      <c r="L73" s="231" t="s">
        <v>109</v>
      </c>
      <c r="M73" s="135"/>
      <c r="N73" s="135"/>
      <c r="O73" s="135"/>
      <c r="P73" s="231" t="s">
        <v>109</v>
      </c>
      <c r="Q73" s="408" t="s">
        <v>133</v>
      </c>
      <c r="R73" s="409"/>
      <c r="S73" s="408" t="s">
        <v>134</v>
      </c>
      <c r="T73" s="409"/>
    </row>
    <row r="74" spans="1:22" ht="15" thickBot="1" x14ac:dyDescent="0.35">
      <c r="A74" s="146"/>
      <c r="B74" s="135"/>
      <c r="C74" s="135"/>
      <c r="D74" s="135"/>
      <c r="E74" s="135"/>
      <c r="F74" s="146" t="s">
        <v>100</v>
      </c>
      <c r="G74" s="197">
        <f>G12</f>
        <v>8</v>
      </c>
      <c r="H74" s="201">
        <f>H12</f>
        <v>457</v>
      </c>
      <c r="I74" s="47">
        <f t="shared" ref="I74:I78" si="24">IF(H74=0,0,G74/H74)</f>
        <v>1.7505470459518599E-2</v>
      </c>
      <c r="J74" s="203">
        <f>J12</f>
        <v>5.8490000000000002</v>
      </c>
      <c r="K74" s="201">
        <f>K12</f>
        <v>283</v>
      </c>
      <c r="L74" s="47">
        <f t="shared" ref="L74:L77" si="25">IF(K74=0,0,J74/K74)</f>
        <v>2.0667844522968198E-2</v>
      </c>
      <c r="M74" s="206">
        <f>M12</f>
        <v>0</v>
      </c>
      <c r="N74" s="233">
        <f>N12</f>
        <v>0</v>
      </c>
      <c r="O74" s="201">
        <f>O12</f>
        <v>1</v>
      </c>
      <c r="P74" s="47">
        <f t="shared" ref="P74:P77" si="26">IF(O74=0,0,N74/O74)</f>
        <v>0</v>
      </c>
      <c r="Q74" s="119" t="s">
        <v>100</v>
      </c>
      <c r="R74" s="120">
        <f t="shared" ref="R74:R77" si="27">IF((K74+O74)&gt;0,(J74+N74)/(K74+O74),"")</f>
        <v>2.0595070422535212E-2</v>
      </c>
      <c r="S74" s="189">
        <f t="shared" ref="S74:S78" si="28">IF((K74+O74)&gt;0,(G74+M74)/(K74+O74),"")</f>
        <v>2.8169014084507043E-2</v>
      </c>
      <c r="T74" s="190"/>
    </row>
    <row r="75" spans="1:22" ht="15" thickBot="1" x14ac:dyDescent="0.35">
      <c r="A75" s="146"/>
      <c r="B75" s="135"/>
      <c r="C75" s="135"/>
      <c r="D75" s="135"/>
      <c r="E75" s="135"/>
      <c r="F75" s="146" t="s">
        <v>101</v>
      </c>
      <c r="G75" s="197">
        <f>G21</f>
        <v>0</v>
      </c>
      <c r="H75" s="201">
        <f>H21</f>
        <v>285</v>
      </c>
      <c r="I75" s="47">
        <f>IF(H75=0,0,G75/H75)</f>
        <v>0</v>
      </c>
      <c r="J75" s="203">
        <f>J21</f>
        <v>0</v>
      </c>
      <c r="K75" s="201">
        <f>K21</f>
        <v>216</v>
      </c>
      <c r="L75" s="47">
        <f t="shared" si="25"/>
        <v>0</v>
      </c>
      <c r="M75" s="206">
        <f>M21</f>
        <v>0</v>
      </c>
      <c r="N75" s="233">
        <f>N21</f>
        <v>0</v>
      </c>
      <c r="O75" s="201">
        <f>O21</f>
        <v>26</v>
      </c>
      <c r="P75" s="47">
        <f t="shared" si="26"/>
        <v>0</v>
      </c>
      <c r="Q75" s="121" t="s">
        <v>101</v>
      </c>
      <c r="R75" s="122">
        <f t="shared" si="27"/>
        <v>0</v>
      </c>
      <c r="S75" s="191">
        <f t="shared" si="28"/>
        <v>0</v>
      </c>
      <c r="T75" s="192"/>
    </row>
    <row r="76" spans="1:22" ht="15" thickBot="1" x14ac:dyDescent="0.35">
      <c r="A76" s="146"/>
      <c r="B76" s="135"/>
      <c r="C76" s="135"/>
      <c r="D76" s="135"/>
      <c r="E76" s="135"/>
      <c r="F76" s="146" t="s">
        <v>102</v>
      </c>
      <c r="G76" s="197">
        <f>G57</f>
        <v>5</v>
      </c>
      <c r="H76" s="201">
        <f>H57</f>
        <v>210</v>
      </c>
      <c r="I76" s="47">
        <f t="shared" si="24"/>
        <v>2.3809523809523808E-2</v>
      </c>
      <c r="J76" s="203">
        <f>J57</f>
        <v>4.8890000000000002</v>
      </c>
      <c r="K76" s="201">
        <f>K57</f>
        <v>127</v>
      </c>
      <c r="L76" s="47">
        <f t="shared" si="25"/>
        <v>3.8496062992125983E-2</v>
      </c>
      <c r="M76" s="206">
        <f>M57</f>
        <v>1</v>
      </c>
      <c r="N76" s="198">
        <f>N57</f>
        <v>1.349</v>
      </c>
      <c r="O76" s="201">
        <f>O57</f>
        <v>23</v>
      </c>
      <c r="P76" s="47">
        <f t="shared" si="26"/>
        <v>5.8652173913043476E-2</v>
      </c>
      <c r="Q76" s="121" t="s">
        <v>102</v>
      </c>
      <c r="R76" s="122">
        <f t="shared" si="27"/>
        <v>4.1586666666666668E-2</v>
      </c>
      <c r="S76" s="191">
        <f t="shared" si="28"/>
        <v>0.04</v>
      </c>
      <c r="T76" s="192"/>
    </row>
    <row r="77" spans="1:22" ht="15" thickBot="1" x14ac:dyDescent="0.35">
      <c r="A77" s="146"/>
      <c r="B77" s="135"/>
      <c r="C77" s="135"/>
      <c r="D77" s="135"/>
      <c r="E77" s="135"/>
      <c r="F77" s="146" t="s">
        <v>103</v>
      </c>
      <c r="G77" s="199">
        <f>G68</f>
        <v>1</v>
      </c>
      <c r="H77" s="202">
        <f>H68</f>
        <v>5</v>
      </c>
      <c r="I77" s="205">
        <f t="shared" si="24"/>
        <v>0.2</v>
      </c>
      <c r="J77" s="204">
        <f>J68</f>
        <v>1</v>
      </c>
      <c r="K77" s="202">
        <f>K68</f>
        <v>3</v>
      </c>
      <c r="L77" s="205">
        <f t="shared" si="25"/>
        <v>0.33333333333333331</v>
      </c>
      <c r="M77" s="207">
        <f>M68</f>
        <v>0</v>
      </c>
      <c r="N77" s="234">
        <f>N68</f>
        <v>0</v>
      </c>
      <c r="O77" s="202">
        <f>O68</f>
        <v>1</v>
      </c>
      <c r="P77" s="205">
        <f t="shared" si="26"/>
        <v>0</v>
      </c>
      <c r="Q77" s="121" t="s">
        <v>103</v>
      </c>
      <c r="R77" s="122">
        <f t="shared" si="27"/>
        <v>0.25</v>
      </c>
      <c r="S77" s="191">
        <f t="shared" si="28"/>
        <v>0.25</v>
      </c>
      <c r="T77" s="192"/>
      <c r="V77" s="238"/>
    </row>
    <row r="78" spans="1:22" ht="15" thickBot="1" x14ac:dyDescent="0.35">
      <c r="A78" s="146"/>
      <c r="B78" s="135"/>
      <c r="C78" s="135"/>
      <c r="D78" s="135"/>
      <c r="E78" s="135"/>
      <c r="F78" s="146" t="s">
        <v>104</v>
      </c>
      <c r="G78" s="151">
        <f>SUM(G74:G77)</f>
        <v>14</v>
      </c>
      <c r="H78" s="151">
        <f>SUM(H74:H77)</f>
        <v>957</v>
      </c>
      <c r="I78" s="47">
        <f t="shared" si="24"/>
        <v>1.4629049111807733E-2</v>
      </c>
      <c r="J78" s="182">
        <f>SUM(J74:J77)</f>
        <v>11.738</v>
      </c>
      <c r="K78" s="151">
        <f>SUM(K74:K77)</f>
        <v>629</v>
      </c>
      <c r="L78" s="47">
        <f>IF(K78=0,0,J78/K78)</f>
        <v>1.8661367249602542E-2</v>
      </c>
      <c r="M78" s="208">
        <f>SUM(M74:M77)</f>
        <v>1</v>
      </c>
      <c r="N78" s="182">
        <f>SUM(N74:N77)</f>
        <v>1.349</v>
      </c>
      <c r="O78" s="151">
        <f>SUM(O74:O77)</f>
        <v>51</v>
      </c>
      <c r="P78" s="47">
        <f>IF(O78=0,0,N78/O78)</f>
        <v>2.6450980392156861E-2</v>
      </c>
      <c r="Q78" s="123" t="s">
        <v>104</v>
      </c>
      <c r="R78" s="124">
        <f>IF((K78+O78)&gt;0,(J78+N78)/(K78+O78),"")</f>
        <v>1.9245588235294118E-2</v>
      </c>
      <c r="S78" s="193">
        <f t="shared" si="28"/>
        <v>2.2058823529411766E-2</v>
      </c>
      <c r="T78" s="194"/>
    </row>
  </sheetData>
  <mergeCells count="6">
    <mergeCell ref="S73:T73"/>
    <mergeCell ref="G1:I1"/>
    <mergeCell ref="J1:L1"/>
    <mergeCell ref="M1:P1"/>
    <mergeCell ref="E68:F68"/>
    <mergeCell ref="Q73:R73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62DB4-83AA-4548-8216-73B366C82EB6}">
  <sheetPr>
    <pageSetUpPr fitToPage="1"/>
  </sheetPr>
  <dimension ref="A1:V79"/>
  <sheetViews>
    <sheetView topLeftCell="K1" workbookViewId="0">
      <selection activeCell="P6" sqref="P6"/>
    </sheetView>
  </sheetViews>
  <sheetFormatPr defaultRowHeight="14.4" x14ac:dyDescent="0.3"/>
  <cols>
    <col min="4" max="4" width="3.33203125" hidden="1" customWidth="1"/>
    <col min="5" max="5" width="17.44140625" customWidth="1"/>
    <col min="6" max="6" width="41.5546875" customWidth="1"/>
    <col min="7" max="7" width="15.44140625" customWidth="1"/>
    <col min="8" max="8" width="14.33203125" customWidth="1"/>
    <col min="9" max="10" width="17.109375" customWidth="1"/>
    <col min="11" max="11" width="17.33203125" customWidth="1"/>
    <col min="12" max="12" width="14.109375" customWidth="1"/>
    <col min="13" max="13" width="14" customWidth="1"/>
    <col min="14" max="15" width="14.33203125" customWidth="1"/>
    <col min="16" max="16" width="15.44140625" customWidth="1"/>
    <col min="18" max="19" width="14.5546875" bestFit="1" customWidth="1"/>
  </cols>
  <sheetData>
    <row r="1" spans="1:20" ht="15" thickBot="1" x14ac:dyDescent="0.35">
      <c r="A1" s="132" t="s">
        <v>218</v>
      </c>
      <c r="B1" s="133"/>
      <c r="C1" s="133"/>
      <c r="D1" s="133"/>
      <c r="E1" s="133"/>
      <c r="F1" s="134"/>
      <c r="G1" s="273"/>
      <c r="H1" s="412" t="s">
        <v>239</v>
      </c>
      <c r="I1" s="412"/>
      <c r="J1" s="412"/>
      <c r="K1" s="413"/>
      <c r="L1" s="414" t="s">
        <v>240</v>
      </c>
      <c r="M1" s="415"/>
      <c r="N1" s="415"/>
      <c r="O1" s="415"/>
      <c r="P1" s="416"/>
      <c r="Q1" s="135"/>
      <c r="R1" s="147"/>
      <c r="S1" s="195"/>
    </row>
    <row r="2" spans="1:20" ht="152.4" thickBot="1" x14ac:dyDescent="0.35">
      <c r="A2" s="64"/>
      <c r="B2" s="1"/>
      <c r="C2" s="1"/>
      <c r="D2" s="1"/>
      <c r="E2" s="1" t="s">
        <v>123</v>
      </c>
      <c r="F2" s="1" t="s">
        <v>0</v>
      </c>
      <c r="G2" s="33" t="s">
        <v>219</v>
      </c>
      <c r="H2" s="265" t="s">
        <v>220</v>
      </c>
      <c r="I2" s="58" t="s">
        <v>221</v>
      </c>
      <c r="J2" s="34" t="s">
        <v>112</v>
      </c>
      <c r="K2" s="34" t="s">
        <v>241</v>
      </c>
      <c r="L2" s="58" t="s">
        <v>222</v>
      </c>
      <c r="M2" s="58" t="s">
        <v>225</v>
      </c>
      <c r="N2" s="58" t="s">
        <v>224</v>
      </c>
      <c r="O2" s="34" t="s">
        <v>112</v>
      </c>
      <c r="P2" s="34" t="s">
        <v>241</v>
      </c>
      <c r="Q2" s="135"/>
      <c r="R2" s="325" t="s">
        <v>237</v>
      </c>
      <c r="S2" s="325" t="s">
        <v>238</v>
      </c>
    </row>
    <row r="3" spans="1:20" x14ac:dyDescent="0.3">
      <c r="A3" s="65" t="s">
        <v>32</v>
      </c>
      <c r="B3" s="3"/>
      <c r="C3" s="3"/>
      <c r="D3" s="3"/>
      <c r="E3" s="4"/>
      <c r="F3" s="4"/>
      <c r="G3" s="274">
        <v>9</v>
      </c>
      <c r="H3" s="275">
        <v>5.2</v>
      </c>
      <c r="I3" s="274">
        <v>223</v>
      </c>
      <c r="J3" s="276">
        <f>IF(G3=0,0,G3/I3)</f>
        <v>4.0358744394618833E-2</v>
      </c>
      <c r="K3" s="276">
        <f t="shared" ref="K3:K12" si="0">IF(I3=0,0,H3/I3)</f>
        <v>2.3318385650224215E-2</v>
      </c>
      <c r="L3" s="277">
        <v>0</v>
      </c>
      <c r="M3" s="91">
        <v>0</v>
      </c>
      <c r="N3" s="152">
        <v>0</v>
      </c>
      <c r="O3" s="276">
        <f>IF(L3=0,0,L3/N3)</f>
        <v>0</v>
      </c>
      <c r="P3" s="304">
        <f t="shared" ref="P3:P12" si="1">IF(N3=0,0,M3/N3)</f>
        <v>0</v>
      </c>
      <c r="Q3" s="135"/>
      <c r="R3" s="186">
        <f t="shared" ref="R3:R12" si="2">IF((I3+N3)&gt;0,(H3+M3)/(I3+N3),"")</f>
        <v>2.3318385650224215E-2</v>
      </c>
      <c r="S3" s="188">
        <f t="shared" ref="S3:S12" si="3">IF((I3+N3)&gt;0,(G3+L3)/(I3+N3),"")</f>
        <v>4.0358744394618833E-2</v>
      </c>
    </row>
    <row r="4" spans="1:20" x14ac:dyDescent="0.3">
      <c r="A4" s="66"/>
      <c r="B4" s="6"/>
      <c r="C4" s="6"/>
      <c r="D4" s="6"/>
      <c r="E4" s="7" t="s">
        <v>2</v>
      </c>
      <c r="F4" s="255" t="s">
        <v>3</v>
      </c>
      <c r="G4" s="8">
        <v>1</v>
      </c>
      <c r="H4" s="266">
        <v>0.44700000000000001</v>
      </c>
      <c r="I4" s="8">
        <v>12</v>
      </c>
      <c r="J4" s="48">
        <f t="shared" ref="J4:J12" si="4">IF(G4=0,0,G4/I4)</f>
        <v>8.3333333333333329E-2</v>
      </c>
      <c r="K4" s="48">
        <f t="shared" si="0"/>
        <v>3.7249999999999998E-2</v>
      </c>
      <c r="L4" s="173"/>
      <c r="M4" s="108"/>
      <c r="N4" s="108"/>
      <c r="O4" s="48">
        <f>IF(L4=0,0,L4/N4)</f>
        <v>0</v>
      </c>
      <c r="P4" s="305">
        <f t="shared" si="1"/>
        <v>0</v>
      </c>
      <c r="Q4" s="135"/>
      <c r="R4" s="237">
        <f t="shared" si="2"/>
        <v>3.7249999999999998E-2</v>
      </c>
      <c r="S4" s="237">
        <f t="shared" si="3"/>
        <v>8.3333333333333329E-2</v>
      </c>
      <c r="T4" s="238"/>
    </row>
    <row r="5" spans="1:20" x14ac:dyDescent="0.3">
      <c r="A5" s="66"/>
      <c r="B5" s="6"/>
      <c r="C5" s="6"/>
      <c r="D5" s="6"/>
      <c r="E5" s="7" t="s">
        <v>4</v>
      </c>
      <c r="F5" s="255" t="s">
        <v>3</v>
      </c>
      <c r="G5" s="8">
        <v>1</v>
      </c>
      <c r="H5" s="266">
        <v>0.44700000000000001</v>
      </c>
      <c r="I5" s="8">
        <v>39</v>
      </c>
      <c r="J5" s="48">
        <f t="shared" si="4"/>
        <v>2.564102564102564E-2</v>
      </c>
      <c r="K5" s="48">
        <f t="shared" si="0"/>
        <v>1.1461538461538462E-2</v>
      </c>
      <c r="L5" s="173"/>
      <c r="M5" s="108"/>
      <c r="N5" s="108"/>
      <c r="O5" s="48">
        <f t="shared" ref="O5:O12" si="5">IF(L5=0,0,L5/N5)</f>
        <v>0</v>
      </c>
      <c r="P5" s="305">
        <f t="shared" si="1"/>
        <v>0</v>
      </c>
      <c r="Q5" s="135"/>
      <c r="R5" s="237">
        <f t="shared" si="2"/>
        <v>1.1461538461538462E-2</v>
      </c>
      <c r="S5" s="237">
        <f t="shared" si="3"/>
        <v>2.564102564102564E-2</v>
      </c>
    </row>
    <row r="6" spans="1:20" x14ac:dyDescent="0.3">
      <c r="A6" s="66"/>
      <c r="B6" s="6"/>
      <c r="C6" s="6"/>
      <c r="D6" s="6"/>
      <c r="E6" s="7" t="s">
        <v>5</v>
      </c>
      <c r="F6" s="255" t="s">
        <v>6</v>
      </c>
      <c r="G6" s="8">
        <v>1</v>
      </c>
      <c r="H6" s="266">
        <v>0.44700000000000001</v>
      </c>
      <c r="I6" s="8">
        <v>20</v>
      </c>
      <c r="J6" s="48">
        <f>IF(G6=0,0,G6/I6)</f>
        <v>0.05</v>
      </c>
      <c r="K6" s="48">
        <f t="shared" si="0"/>
        <v>2.2350000000000002E-2</v>
      </c>
      <c r="L6" s="240"/>
      <c r="M6" s="246"/>
      <c r="N6" s="108"/>
      <c r="O6" s="48">
        <f t="shared" si="5"/>
        <v>0</v>
      </c>
      <c r="P6" s="305">
        <f t="shared" si="1"/>
        <v>0</v>
      </c>
      <c r="Q6" s="135"/>
      <c r="R6" s="237">
        <f t="shared" si="2"/>
        <v>2.2350000000000002E-2</v>
      </c>
      <c r="S6" s="237">
        <f t="shared" si="3"/>
        <v>0.05</v>
      </c>
    </row>
    <row r="7" spans="1:20" x14ac:dyDescent="0.3">
      <c r="A7" s="66"/>
      <c r="B7" s="6"/>
      <c r="C7" s="6"/>
      <c r="D7" s="6"/>
      <c r="E7" s="7" t="s">
        <v>7</v>
      </c>
      <c r="F7" s="255" t="s">
        <v>6</v>
      </c>
      <c r="G7" s="8">
        <v>6</v>
      </c>
      <c r="H7" s="266">
        <v>3.863</v>
      </c>
      <c r="I7" s="8">
        <v>140</v>
      </c>
      <c r="J7" s="48">
        <f t="shared" si="4"/>
        <v>4.2857142857142858E-2</v>
      </c>
      <c r="K7" s="48">
        <f t="shared" si="0"/>
        <v>2.7592857142857141E-2</v>
      </c>
      <c r="L7" s="240"/>
      <c r="M7" s="246"/>
      <c r="N7" s="108"/>
      <c r="O7" s="48">
        <f t="shared" si="5"/>
        <v>0</v>
      </c>
      <c r="P7" s="305">
        <f t="shared" si="1"/>
        <v>0</v>
      </c>
      <c r="Q7" s="135"/>
      <c r="R7" s="237">
        <f t="shared" si="2"/>
        <v>2.7592857142857141E-2</v>
      </c>
      <c r="S7" s="237">
        <f t="shared" si="3"/>
        <v>4.2857142857142858E-2</v>
      </c>
    </row>
    <row r="8" spans="1:20" x14ac:dyDescent="0.3">
      <c r="A8" s="66"/>
      <c r="B8" s="6"/>
      <c r="C8" s="6"/>
      <c r="D8" s="6"/>
      <c r="E8" s="7" t="s">
        <v>33</v>
      </c>
      <c r="F8" s="255" t="s">
        <v>6</v>
      </c>
      <c r="G8" s="8"/>
      <c r="H8" s="266"/>
      <c r="I8" s="8">
        <v>5</v>
      </c>
      <c r="J8" s="48">
        <f>IF(G8=0,0,G8/I8)</f>
        <v>0</v>
      </c>
      <c r="K8" s="48">
        <f t="shared" si="0"/>
        <v>0</v>
      </c>
      <c r="L8" s="173"/>
      <c r="M8" s="108"/>
      <c r="N8" s="108"/>
      <c r="O8" s="48">
        <f t="shared" si="5"/>
        <v>0</v>
      </c>
      <c r="P8" s="305">
        <f t="shared" si="1"/>
        <v>0</v>
      </c>
      <c r="Q8" s="135"/>
      <c r="R8" s="237">
        <f t="shared" si="2"/>
        <v>0</v>
      </c>
      <c r="S8" s="237">
        <f t="shared" si="3"/>
        <v>0</v>
      </c>
    </row>
    <row r="9" spans="1:20" x14ac:dyDescent="0.3">
      <c r="A9" s="66"/>
      <c r="B9" s="6"/>
      <c r="C9" s="6"/>
      <c r="D9" s="6"/>
      <c r="E9" s="7" t="s">
        <v>9</v>
      </c>
      <c r="F9" s="255" t="s">
        <v>93</v>
      </c>
      <c r="G9" s="8"/>
      <c r="H9" s="266"/>
      <c r="I9" s="8">
        <v>2</v>
      </c>
      <c r="J9" s="48">
        <f>IF(G9=0,0,G9/I9)</f>
        <v>0</v>
      </c>
      <c r="K9" s="48">
        <f t="shared" si="0"/>
        <v>0</v>
      </c>
      <c r="L9" s="173"/>
      <c r="M9" s="84"/>
      <c r="N9" s="108"/>
      <c r="O9" s="48">
        <f t="shared" si="5"/>
        <v>0</v>
      </c>
      <c r="P9" s="305">
        <f t="shared" si="1"/>
        <v>0</v>
      </c>
      <c r="Q9" s="135"/>
      <c r="R9" s="237">
        <f t="shared" si="2"/>
        <v>0</v>
      </c>
      <c r="S9" s="237">
        <f t="shared" si="3"/>
        <v>0</v>
      </c>
    </row>
    <row r="10" spans="1:20" x14ac:dyDescent="0.3">
      <c r="A10" s="66"/>
      <c r="B10" s="6"/>
      <c r="C10" s="6"/>
      <c r="D10" s="6"/>
      <c r="E10" s="8" t="s">
        <v>87</v>
      </c>
      <c r="F10" s="256" t="s">
        <v>8</v>
      </c>
      <c r="G10" s="8"/>
      <c r="H10" s="266"/>
      <c r="I10" s="8">
        <v>3</v>
      </c>
      <c r="J10" s="48">
        <f t="shared" si="4"/>
        <v>0</v>
      </c>
      <c r="K10" s="48">
        <f t="shared" si="0"/>
        <v>0</v>
      </c>
      <c r="L10" s="173"/>
      <c r="M10" s="108"/>
      <c r="N10" s="108"/>
      <c r="O10" s="48">
        <f t="shared" si="5"/>
        <v>0</v>
      </c>
      <c r="P10" s="305">
        <f t="shared" si="1"/>
        <v>0</v>
      </c>
      <c r="Q10" s="135"/>
      <c r="R10" s="237">
        <f t="shared" si="2"/>
        <v>0</v>
      </c>
      <c r="S10" s="237">
        <f t="shared" si="3"/>
        <v>0</v>
      </c>
    </row>
    <row r="11" spans="1:20" x14ac:dyDescent="0.3">
      <c r="A11" s="66"/>
      <c r="B11" s="6"/>
      <c r="C11" s="6"/>
      <c r="D11" s="6"/>
      <c r="E11" s="8" t="s">
        <v>88</v>
      </c>
      <c r="F11" s="256" t="s">
        <v>8</v>
      </c>
      <c r="G11" s="8"/>
      <c r="H11" s="266"/>
      <c r="I11" s="8">
        <v>2</v>
      </c>
      <c r="J11" s="48">
        <f t="shared" si="4"/>
        <v>0</v>
      </c>
      <c r="K11" s="48">
        <f t="shared" si="0"/>
        <v>0</v>
      </c>
      <c r="L11" s="173"/>
      <c r="M11" s="108"/>
      <c r="N11" s="108"/>
      <c r="O11" s="48">
        <f t="shared" si="5"/>
        <v>0</v>
      </c>
      <c r="P11" s="305">
        <f t="shared" si="1"/>
        <v>0</v>
      </c>
      <c r="Q11" s="135"/>
      <c r="R11" s="237">
        <f t="shared" si="2"/>
        <v>0</v>
      </c>
      <c r="S11" s="237">
        <f t="shared" si="3"/>
        <v>0</v>
      </c>
    </row>
    <row r="12" spans="1:20" ht="15" thickBot="1" x14ac:dyDescent="0.35">
      <c r="A12" s="67"/>
      <c r="B12" s="9"/>
      <c r="C12" s="9"/>
      <c r="D12" s="9"/>
      <c r="E12" s="9"/>
      <c r="F12" s="10"/>
      <c r="G12" s="94">
        <f>SUM(G4:G11)</f>
        <v>9</v>
      </c>
      <c r="H12" s="267">
        <f>SUM(H4:H11)</f>
        <v>5.2039999999999997</v>
      </c>
      <c r="I12" s="94">
        <f t="shared" ref="I12" si="6">SUM(I4:I11)</f>
        <v>223</v>
      </c>
      <c r="J12" s="114">
        <f t="shared" si="4"/>
        <v>4.0358744394618833E-2</v>
      </c>
      <c r="K12" s="114">
        <f t="shared" si="0"/>
        <v>2.3336322869955156E-2</v>
      </c>
      <c r="L12" s="94">
        <f>SUM(L4:L11)</f>
        <v>0</v>
      </c>
      <c r="M12" s="62">
        <f>SUM(M4:M11)</f>
        <v>0</v>
      </c>
      <c r="N12" s="94">
        <f t="shared" ref="N12" si="7">SUM(N4:N11)</f>
        <v>0</v>
      </c>
      <c r="O12" s="114">
        <f t="shared" si="5"/>
        <v>0</v>
      </c>
      <c r="P12" s="306">
        <f t="shared" si="1"/>
        <v>0</v>
      </c>
      <c r="Q12" s="135"/>
      <c r="R12" s="186">
        <f t="shared" si="2"/>
        <v>2.3336322869955156E-2</v>
      </c>
      <c r="S12" s="188">
        <f t="shared" si="3"/>
        <v>4.0358744394618833E-2</v>
      </c>
    </row>
    <row r="13" spans="1:20" ht="152.4" thickBot="1" x14ac:dyDescent="0.35">
      <c r="A13" s="278"/>
      <c r="B13" s="279"/>
      <c r="C13" s="279"/>
      <c r="D13" s="279"/>
      <c r="E13" s="279" t="s">
        <v>123</v>
      </c>
      <c r="F13" s="279" t="s">
        <v>0</v>
      </c>
      <c r="G13" s="280" t="s">
        <v>219</v>
      </c>
      <c r="H13" s="281" t="s">
        <v>220</v>
      </c>
      <c r="I13" s="282" t="s">
        <v>221</v>
      </c>
      <c r="J13" s="283" t="s">
        <v>112</v>
      </c>
      <c r="K13" s="283" t="s">
        <v>241</v>
      </c>
      <c r="L13" s="282" t="s">
        <v>222</v>
      </c>
      <c r="M13" s="282" t="s">
        <v>225</v>
      </c>
      <c r="N13" s="282" t="s">
        <v>224</v>
      </c>
      <c r="O13" s="283" t="s">
        <v>112</v>
      </c>
      <c r="P13" s="283" t="s">
        <v>241</v>
      </c>
      <c r="Q13" s="135"/>
      <c r="R13" s="147"/>
      <c r="S13" s="195"/>
    </row>
    <row r="14" spans="1:20" x14ac:dyDescent="0.3">
      <c r="A14" s="284" t="s">
        <v>34</v>
      </c>
      <c r="B14" s="285"/>
      <c r="C14" s="285"/>
      <c r="D14" s="285"/>
      <c r="E14" s="285"/>
      <c r="F14" s="285"/>
      <c r="G14" s="286">
        <v>1</v>
      </c>
      <c r="H14" s="268">
        <v>1.26</v>
      </c>
      <c r="I14" s="286">
        <v>152</v>
      </c>
      <c r="J14" s="287">
        <f>IF(G14=0,0,G14/I14)</f>
        <v>6.5789473684210523E-3</v>
      </c>
      <c r="K14" s="287">
        <f t="shared" ref="K14:K21" si="8">IF(I14=0,0,H14/I14)</f>
        <v>8.2894736842105271E-3</v>
      </c>
      <c r="L14" s="288">
        <v>0</v>
      </c>
      <c r="M14" s="289">
        <v>0</v>
      </c>
      <c r="N14" s="289">
        <v>27</v>
      </c>
      <c r="O14" s="311">
        <f>IF(L14=0,0,L14/N14)</f>
        <v>0</v>
      </c>
      <c r="P14" s="308">
        <f t="shared" ref="P14:P21" si="9">IF(N14=0,0,M14/N14)</f>
        <v>0</v>
      </c>
      <c r="Q14" s="135"/>
      <c r="R14" s="186">
        <f t="shared" ref="R14:R21" si="10">IF((I14+N14)&gt;0,(H14+M14)/(I14+N14),"")</f>
        <v>7.0391061452513967E-3</v>
      </c>
      <c r="S14" s="188">
        <f t="shared" ref="S14:S21" si="11">IF((I14+N14)&gt;0,(G14+L14)/(I14+N14),"")</f>
        <v>5.5865921787709499E-3</v>
      </c>
    </row>
    <row r="15" spans="1:20" x14ac:dyDescent="0.3">
      <c r="A15" s="69"/>
      <c r="B15" s="11"/>
      <c r="C15" s="11"/>
      <c r="D15" s="11"/>
      <c r="E15" s="12" t="s">
        <v>35</v>
      </c>
      <c r="F15" s="257" t="s">
        <v>231</v>
      </c>
      <c r="G15" s="13"/>
      <c r="H15" s="248"/>
      <c r="I15" s="13">
        <v>66</v>
      </c>
      <c r="J15" s="49">
        <f t="shared" ref="J15:J21" si="12">IF(G15=0,0,G15/I15)</f>
        <v>0</v>
      </c>
      <c r="K15" s="49">
        <f t="shared" si="8"/>
        <v>0</v>
      </c>
      <c r="L15" s="174"/>
      <c r="M15" s="85"/>
      <c r="N15" s="110">
        <v>17</v>
      </c>
      <c r="O15" s="307">
        <f t="shared" ref="O15:O21" si="13">IF(L15=0,0,L15/N15)</f>
        <v>0</v>
      </c>
      <c r="P15" s="309">
        <f t="shared" si="9"/>
        <v>0</v>
      </c>
      <c r="Q15" s="135"/>
      <c r="R15" s="237">
        <f t="shared" si="10"/>
        <v>0</v>
      </c>
      <c r="S15" s="237">
        <f t="shared" si="11"/>
        <v>0</v>
      </c>
    </row>
    <row r="16" spans="1:20" x14ac:dyDescent="0.3">
      <c r="A16" s="69"/>
      <c r="B16" s="11"/>
      <c r="C16" s="11"/>
      <c r="D16" s="11"/>
      <c r="E16" s="12" t="s">
        <v>11</v>
      </c>
      <c r="F16" s="257" t="s">
        <v>232</v>
      </c>
      <c r="G16" s="13">
        <v>1</v>
      </c>
      <c r="H16" s="248">
        <v>1.2589999999999999</v>
      </c>
      <c r="I16" s="13">
        <v>11</v>
      </c>
      <c r="J16" s="49">
        <f t="shared" si="12"/>
        <v>9.0909090909090912E-2</v>
      </c>
      <c r="K16" s="49">
        <f t="shared" si="8"/>
        <v>0.11445454545454545</v>
      </c>
      <c r="L16" s="174"/>
      <c r="M16" s="85"/>
      <c r="N16" s="110"/>
      <c r="O16" s="307">
        <f t="shared" si="13"/>
        <v>0</v>
      </c>
      <c r="P16" s="309">
        <f t="shared" si="9"/>
        <v>0</v>
      </c>
      <c r="Q16" s="135"/>
      <c r="R16" s="237">
        <f t="shared" si="10"/>
        <v>0.11445454545454545</v>
      </c>
      <c r="S16" s="237">
        <f t="shared" si="11"/>
        <v>9.0909090909090912E-2</v>
      </c>
    </row>
    <row r="17" spans="1:19" x14ac:dyDescent="0.3">
      <c r="A17" s="69"/>
      <c r="B17" s="11"/>
      <c r="C17" s="11"/>
      <c r="D17" s="11"/>
      <c r="E17" s="12" t="s">
        <v>13</v>
      </c>
      <c r="F17" s="257" t="s">
        <v>232</v>
      </c>
      <c r="G17" s="13"/>
      <c r="H17" s="248"/>
      <c r="I17" s="13">
        <v>24</v>
      </c>
      <c r="J17" s="49">
        <f t="shared" si="12"/>
        <v>0</v>
      </c>
      <c r="K17" s="49">
        <f t="shared" si="8"/>
        <v>0</v>
      </c>
      <c r="L17" s="174"/>
      <c r="M17" s="85"/>
      <c r="N17" s="110">
        <v>6</v>
      </c>
      <c r="O17" s="307">
        <f t="shared" si="13"/>
        <v>0</v>
      </c>
      <c r="P17" s="309">
        <f t="shared" si="9"/>
        <v>0</v>
      </c>
      <c r="Q17" s="135"/>
      <c r="R17" s="237">
        <f t="shared" si="10"/>
        <v>0</v>
      </c>
      <c r="S17" s="237">
        <f t="shared" si="11"/>
        <v>0</v>
      </c>
    </row>
    <row r="18" spans="1:19" x14ac:dyDescent="0.3">
      <c r="A18" s="69"/>
      <c r="B18" s="11"/>
      <c r="C18" s="11"/>
      <c r="D18" s="11"/>
      <c r="E18" s="12" t="s">
        <v>15</v>
      </c>
      <c r="F18" s="257" t="s">
        <v>233</v>
      </c>
      <c r="G18" s="13"/>
      <c r="H18" s="248"/>
      <c r="I18" s="13">
        <v>40</v>
      </c>
      <c r="J18" s="49">
        <f t="shared" si="12"/>
        <v>0</v>
      </c>
      <c r="K18" s="49">
        <f t="shared" si="8"/>
        <v>0</v>
      </c>
      <c r="L18" s="174"/>
      <c r="M18" s="85"/>
      <c r="N18" s="110">
        <v>3</v>
      </c>
      <c r="O18" s="307">
        <f t="shared" si="13"/>
        <v>0</v>
      </c>
      <c r="P18" s="309">
        <f t="shared" si="9"/>
        <v>0</v>
      </c>
      <c r="Q18" s="135"/>
      <c r="R18" s="237">
        <f t="shared" si="10"/>
        <v>0</v>
      </c>
      <c r="S18" s="237">
        <f t="shared" si="11"/>
        <v>0</v>
      </c>
    </row>
    <row r="19" spans="1:19" x14ac:dyDescent="0.3">
      <c r="A19" s="69"/>
      <c r="B19" s="11"/>
      <c r="C19" s="11"/>
      <c r="D19" s="11"/>
      <c r="E19" s="13" t="s">
        <v>89</v>
      </c>
      <c r="F19" s="258" t="s">
        <v>64</v>
      </c>
      <c r="G19" s="13"/>
      <c r="H19" s="248"/>
      <c r="I19" s="13">
        <v>3</v>
      </c>
      <c r="J19" s="49">
        <f t="shared" si="12"/>
        <v>0</v>
      </c>
      <c r="K19" s="49">
        <f t="shared" si="8"/>
        <v>0</v>
      </c>
      <c r="L19" s="174"/>
      <c r="M19" s="85"/>
      <c r="N19" s="110">
        <v>1</v>
      </c>
      <c r="O19" s="307">
        <f t="shared" si="13"/>
        <v>0</v>
      </c>
      <c r="P19" s="309">
        <f t="shared" si="9"/>
        <v>0</v>
      </c>
      <c r="Q19" s="135"/>
      <c r="R19" s="237">
        <f t="shared" si="10"/>
        <v>0</v>
      </c>
      <c r="S19" s="237">
        <f t="shared" si="11"/>
        <v>0</v>
      </c>
    </row>
    <row r="20" spans="1:19" x14ac:dyDescent="0.3">
      <c r="A20" s="69"/>
      <c r="B20" s="11"/>
      <c r="C20" s="11"/>
      <c r="D20" s="11"/>
      <c r="E20" s="13" t="s">
        <v>90</v>
      </c>
      <c r="F20" s="258" t="s">
        <v>64</v>
      </c>
      <c r="G20" s="13"/>
      <c r="H20" s="248"/>
      <c r="I20" s="13">
        <v>8</v>
      </c>
      <c r="J20" s="49">
        <f t="shared" si="12"/>
        <v>0</v>
      </c>
      <c r="K20" s="49">
        <f t="shared" si="8"/>
        <v>0</v>
      </c>
      <c r="L20" s="174"/>
      <c r="M20" s="85"/>
      <c r="N20" s="110"/>
      <c r="O20" s="307">
        <f t="shared" si="13"/>
        <v>0</v>
      </c>
      <c r="P20" s="309">
        <f t="shared" si="9"/>
        <v>0</v>
      </c>
      <c r="Q20" s="135"/>
      <c r="R20" s="237">
        <f t="shared" si="10"/>
        <v>0</v>
      </c>
      <c r="S20" s="237">
        <f t="shared" si="11"/>
        <v>0</v>
      </c>
    </row>
    <row r="21" spans="1:19" ht="15" thickBot="1" x14ac:dyDescent="0.35">
      <c r="A21" s="70"/>
      <c r="B21" s="14"/>
      <c r="C21" s="14"/>
      <c r="D21" s="14"/>
      <c r="E21" s="14"/>
      <c r="F21" s="15"/>
      <c r="G21" s="87">
        <f>SUM(G15:G20)</f>
        <v>1</v>
      </c>
      <c r="H21" s="269">
        <f t="shared" ref="H21" si="14">SUM(H15:H20)</f>
        <v>1.2589999999999999</v>
      </c>
      <c r="I21" s="87">
        <f>SUM(I15:I20)</f>
        <v>152</v>
      </c>
      <c r="J21" s="290">
        <f t="shared" si="12"/>
        <v>6.5789473684210523E-3</v>
      </c>
      <c r="K21" s="290">
        <f t="shared" si="8"/>
        <v>8.2828947368421054E-3</v>
      </c>
      <c r="L21" s="87">
        <f t="shared" ref="L21:M21" si="15">SUM(L15:L20)</f>
        <v>0</v>
      </c>
      <c r="M21" s="87">
        <f t="shared" si="15"/>
        <v>0</v>
      </c>
      <c r="N21" s="229">
        <f>SUM(N15:N20)</f>
        <v>27</v>
      </c>
      <c r="O21" s="312">
        <f t="shared" si="13"/>
        <v>0</v>
      </c>
      <c r="P21" s="310">
        <f t="shared" si="9"/>
        <v>0</v>
      </c>
      <c r="Q21" s="135"/>
      <c r="R21" s="186">
        <f t="shared" si="10"/>
        <v>7.0335195530726253E-3</v>
      </c>
      <c r="S21" s="188">
        <f t="shared" si="11"/>
        <v>5.5865921787709499E-3</v>
      </c>
    </row>
    <row r="22" spans="1:19" ht="152.4" thickBot="1" x14ac:dyDescent="0.35">
      <c r="A22" s="278"/>
      <c r="B22" s="279"/>
      <c r="C22" s="279"/>
      <c r="D22" s="279"/>
      <c r="E22" s="279" t="s">
        <v>123</v>
      </c>
      <c r="F22" s="279" t="s">
        <v>0</v>
      </c>
      <c r="G22" s="280" t="s">
        <v>219</v>
      </c>
      <c r="H22" s="281" t="s">
        <v>220</v>
      </c>
      <c r="I22" s="282" t="s">
        <v>221</v>
      </c>
      <c r="J22" s="283" t="s">
        <v>112</v>
      </c>
      <c r="K22" s="283" t="s">
        <v>241</v>
      </c>
      <c r="L22" s="282" t="s">
        <v>222</v>
      </c>
      <c r="M22" s="282" t="s">
        <v>225</v>
      </c>
      <c r="N22" s="282" t="s">
        <v>224</v>
      </c>
      <c r="O22" s="283" t="s">
        <v>112</v>
      </c>
      <c r="P22" s="283" t="s">
        <v>241</v>
      </c>
      <c r="Q22" s="135"/>
      <c r="R22" s="147"/>
      <c r="S22" s="195"/>
    </row>
    <row r="23" spans="1:19" x14ac:dyDescent="0.3">
      <c r="A23" s="71" t="s">
        <v>37</v>
      </c>
      <c r="B23" s="16"/>
      <c r="C23" s="16"/>
      <c r="D23" s="16"/>
      <c r="E23" s="17"/>
      <c r="F23" s="17"/>
      <c r="G23" s="291">
        <v>5</v>
      </c>
      <c r="H23" s="249">
        <v>4.1100000000000003</v>
      </c>
      <c r="I23" s="98">
        <v>135</v>
      </c>
      <c r="J23" s="292">
        <f>IF(G23=0,0,G23/I23)</f>
        <v>3.7037037037037035E-2</v>
      </c>
      <c r="K23" s="292">
        <f t="shared" ref="K23:K58" si="16">IF(I23=0,0,H23/I23)</f>
        <v>3.0444444444444448E-2</v>
      </c>
      <c r="L23" s="293">
        <v>1</v>
      </c>
      <c r="M23" s="294">
        <v>1</v>
      </c>
      <c r="N23" s="98">
        <v>22</v>
      </c>
      <c r="O23" s="317">
        <f>IF(L23=0,0,L23/N23)</f>
        <v>4.5454545454545456E-2</v>
      </c>
      <c r="P23" s="314">
        <f t="shared" ref="P23:P43" si="17">IF(N23=0,0,M23/N23)</f>
        <v>4.5454545454545456E-2</v>
      </c>
      <c r="Q23" s="135"/>
      <c r="R23" s="186">
        <f t="shared" ref="R23:R43" si="18">IF((I23+N23)&gt;0,(H23+M23)/(I23+N23),"")</f>
        <v>3.2547770700636948E-2</v>
      </c>
      <c r="S23" s="188">
        <f>IF((I23+N23)&gt;0,(G23+L23)/(I23+N23),"")</f>
        <v>3.8216560509554139E-2</v>
      </c>
    </row>
    <row r="24" spans="1:19" x14ac:dyDescent="0.3">
      <c r="A24" s="72"/>
      <c r="B24" s="18"/>
      <c r="C24" s="18"/>
      <c r="D24" s="18"/>
      <c r="E24" s="19" t="s">
        <v>214</v>
      </c>
      <c r="F24" s="259" t="s">
        <v>86</v>
      </c>
      <c r="G24" s="20"/>
      <c r="H24" s="118"/>
      <c r="I24" s="100">
        <v>1</v>
      </c>
      <c r="J24" s="50">
        <f t="shared" ref="J24:J58" si="19">IF(G24=0,0,G24/I24)</f>
        <v>0</v>
      </c>
      <c r="K24" s="50">
        <f t="shared" si="16"/>
        <v>0</v>
      </c>
      <c r="L24" s="165"/>
      <c r="M24" s="86"/>
      <c r="N24" s="100"/>
      <c r="O24" s="313">
        <f t="shared" ref="O24:O58" si="20">IF(L24=0,0,L24/N24)</f>
        <v>0</v>
      </c>
      <c r="P24" s="315">
        <f t="shared" si="17"/>
        <v>0</v>
      </c>
      <c r="Q24" s="135"/>
      <c r="R24" s="237">
        <f t="shared" si="18"/>
        <v>0</v>
      </c>
      <c r="S24" s="237">
        <f>IF((I24+N24)&gt;0,(G24+L24)/(I24+N24),"")</f>
        <v>0</v>
      </c>
    </row>
    <row r="25" spans="1:19" x14ac:dyDescent="0.3">
      <c r="A25" s="72"/>
      <c r="B25" s="18"/>
      <c r="C25" s="18"/>
      <c r="D25" s="18"/>
      <c r="E25" s="19" t="s">
        <v>215</v>
      </c>
      <c r="F25" s="259" t="s">
        <v>86</v>
      </c>
      <c r="G25" s="20"/>
      <c r="H25" s="118"/>
      <c r="I25" s="100">
        <v>1</v>
      </c>
      <c r="J25" s="50">
        <f t="shared" si="19"/>
        <v>0</v>
      </c>
      <c r="K25" s="50">
        <f t="shared" si="16"/>
        <v>0</v>
      </c>
      <c r="L25" s="165"/>
      <c r="M25" s="86"/>
      <c r="N25" s="100"/>
      <c r="O25" s="313">
        <f t="shared" si="20"/>
        <v>0</v>
      </c>
      <c r="P25" s="315">
        <f t="shared" si="17"/>
        <v>0</v>
      </c>
      <c r="Q25" s="135"/>
      <c r="R25" s="237">
        <f t="shared" si="18"/>
        <v>0</v>
      </c>
      <c r="S25" s="237" t="str">
        <f>IF((K25+P25)&gt;0,(I25+N25)/(K25+P25),"")</f>
        <v/>
      </c>
    </row>
    <row r="26" spans="1:19" x14ac:dyDescent="0.3">
      <c r="A26" s="72"/>
      <c r="B26" s="18"/>
      <c r="C26" s="18"/>
      <c r="D26" s="18"/>
      <c r="E26" s="19" t="s">
        <v>19</v>
      </c>
      <c r="F26" s="259" t="s">
        <v>20</v>
      </c>
      <c r="G26" s="20"/>
      <c r="H26" s="118"/>
      <c r="I26" s="100"/>
      <c r="J26" s="50">
        <f t="shared" si="19"/>
        <v>0</v>
      </c>
      <c r="K26" s="50">
        <f t="shared" si="16"/>
        <v>0</v>
      </c>
      <c r="L26" s="165"/>
      <c r="M26" s="86"/>
      <c r="N26" s="100"/>
      <c r="O26" s="313">
        <f t="shared" si="20"/>
        <v>0</v>
      </c>
      <c r="P26" s="315">
        <f t="shared" si="17"/>
        <v>0</v>
      </c>
      <c r="Q26" s="135"/>
      <c r="R26" s="237" t="str">
        <f t="shared" si="18"/>
        <v/>
      </c>
      <c r="S26" s="237" t="str">
        <f>IF((K26+P26)&gt;0,(I26+N26)/(K26+P26),"")</f>
        <v/>
      </c>
    </row>
    <row r="27" spans="1:19" x14ac:dyDescent="0.3">
      <c r="A27" s="72"/>
      <c r="B27" s="18"/>
      <c r="C27" s="18"/>
      <c r="D27" s="18"/>
      <c r="E27" s="19" t="s">
        <v>21</v>
      </c>
      <c r="F27" s="259" t="s">
        <v>20</v>
      </c>
      <c r="G27" s="20"/>
      <c r="H27" s="118"/>
      <c r="I27" s="100"/>
      <c r="J27" s="50">
        <f t="shared" si="19"/>
        <v>0</v>
      </c>
      <c r="K27" s="50">
        <f t="shared" si="16"/>
        <v>0</v>
      </c>
      <c r="L27" s="165"/>
      <c r="M27" s="86"/>
      <c r="N27" s="100"/>
      <c r="O27" s="313">
        <f t="shared" si="20"/>
        <v>0</v>
      </c>
      <c r="P27" s="315">
        <f t="shared" si="17"/>
        <v>0</v>
      </c>
      <c r="Q27" s="135"/>
      <c r="R27" s="237" t="str">
        <f t="shared" si="18"/>
        <v/>
      </c>
      <c r="S27" s="237" t="str">
        <f>IF((K27+P27)&gt;0,(I27+N27)/(K27+P27),"")</f>
        <v/>
      </c>
    </row>
    <row r="28" spans="1:19" x14ac:dyDescent="0.3">
      <c r="A28" s="72"/>
      <c r="B28" s="18"/>
      <c r="C28" s="18"/>
      <c r="D28" s="18"/>
      <c r="E28" s="19" t="s">
        <v>206</v>
      </c>
      <c r="F28" s="259" t="s">
        <v>207</v>
      </c>
      <c r="G28" s="20"/>
      <c r="H28" s="118"/>
      <c r="I28" s="100">
        <v>4</v>
      </c>
      <c r="J28" s="50">
        <f t="shared" si="19"/>
        <v>0</v>
      </c>
      <c r="K28" s="50">
        <f t="shared" si="16"/>
        <v>0</v>
      </c>
      <c r="L28" s="165"/>
      <c r="M28" s="86"/>
      <c r="N28" s="100">
        <v>1</v>
      </c>
      <c r="O28" s="313">
        <f t="shared" si="20"/>
        <v>0</v>
      </c>
      <c r="P28" s="315">
        <f t="shared" si="17"/>
        <v>0</v>
      </c>
      <c r="Q28" s="135"/>
      <c r="R28" s="237">
        <f t="shared" si="18"/>
        <v>0</v>
      </c>
      <c r="S28" s="237">
        <f t="shared" ref="S28:S43" si="21">IF((I28+N28)&gt;0,(G28+L28)/(I28+N28),"")</f>
        <v>0</v>
      </c>
    </row>
    <row r="29" spans="1:19" x14ac:dyDescent="0.3">
      <c r="A29" s="72"/>
      <c r="B29" s="18"/>
      <c r="C29" s="18"/>
      <c r="D29" s="18"/>
      <c r="E29" s="19" t="s">
        <v>48</v>
      </c>
      <c r="F29" s="259" t="s">
        <v>49</v>
      </c>
      <c r="G29" s="20">
        <v>4</v>
      </c>
      <c r="H29" s="270">
        <v>3.1139999999999999</v>
      </c>
      <c r="I29" s="100">
        <v>18</v>
      </c>
      <c r="J29" s="50">
        <f t="shared" si="19"/>
        <v>0.22222222222222221</v>
      </c>
      <c r="K29" s="50">
        <f t="shared" si="16"/>
        <v>0.17299999999999999</v>
      </c>
      <c r="L29" s="165">
        <v>1</v>
      </c>
      <c r="M29" s="86">
        <v>1.27</v>
      </c>
      <c r="N29" s="100">
        <v>3</v>
      </c>
      <c r="O29" s="313">
        <f t="shared" si="20"/>
        <v>0.33333333333333331</v>
      </c>
      <c r="P29" s="315">
        <f t="shared" si="17"/>
        <v>0.42333333333333334</v>
      </c>
      <c r="Q29" s="135"/>
      <c r="R29" s="237">
        <f t="shared" si="18"/>
        <v>0.20876190476190479</v>
      </c>
      <c r="S29" s="237">
        <f t="shared" si="21"/>
        <v>0.23809523809523808</v>
      </c>
    </row>
    <row r="30" spans="1:19" x14ac:dyDescent="0.3">
      <c r="A30" s="137"/>
      <c r="B30" s="37"/>
      <c r="C30" s="37"/>
      <c r="D30" s="37"/>
      <c r="E30" s="19" t="s">
        <v>53</v>
      </c>
      <c r="F30" s="259" t="s">
        <v>54</v>
      </c>
      <c r="G30" s="20"/>
      <c r="H30" s="118"/>
      <c r="I30" s="100">
        <v>1</v>
      </c>
      <c r="J30" s="50">
        <f t="shared" si="19"/>
        <v>0</v>
      </c>
      <c r="K30" s="50">
        <f t="shared" si="16"/>
        <v>0</v>
      </c>
      <c r="L30" s="165"/>
      <c r="M30" s="86"/>
      <c r="N30" s="100">
        <v>1</v>
      </c>
      <c r="O30" s="313">
        <f t="shared" si="20"/>
        <v>0</v>
      </c>
      <c r="P30" s="315">
        <f t="shared" si="17"/>
        <v>0</v>
      </c>
      <c r="Q30" s="135"/>
      <c r="R30" s="237">
        <f t="shared" si="18"/>
        <v>0</v>
      </c>
      <c r="S30" s="237">
        <f t="shared" si="21"/>
        <v>0</v>
      </c>
    </row>
    <row r="31" spans="1:19" x14ac:dyDescent="0.3">
      <c r="A31" s="137"/>
      <c r="B31" s="37"/>
      <c r="C31" s="37"/>
      <c r="D31" s="37"/>
      <c r="E31" s="19" t="s">
        <v>180</v>
      </c>
      <c r="F31" s="259" t="s">
        <v>157</v>
      </c>
      <c r="G31" s="20"/>
      <c r="H31" s="118"/>
      <c r="I31" s="100">
        <v>4</v>
      </c>
      <c r="J31" s="50">
        <f t="shared" si="19"/>
        <v>0</v>
      </c>
      <c r="K31" s="50">
        <f t="shared" si="16"/>
        <v>0</v>
      </c>
      <c r="L31" s="165"/>
      <c r="M31" s="86"/>
      <c r="N31" s="100"/>
      <c r="O31" s="313">
        <f t="shared" si="20"/>
        <v>0</v>
      </c>
      <c r="P31" s="315">
        <f t="shared" si="17"/>
        <v>0</v>
      </c>
      <c r="Q31" s="135"/>
      <c r="R31" s="237">
        <f t="shared" si="18"/>
        <v>0</v>
      </c>
      <c r="S31" s="237">
        <f t="shared" si="21"/>
        <v>0</v>
      </c>
    </row>
    <row r="32" spans="1:19" x14ac:dyDescent="0.3">
      <c r="A32" s="137"/>
      <c r="B32" s="37"/>
      <c r="C32" s="37"/>
      <c r="D32" s="37"/>
      <c r="E32" s="19" t="s">
        <v>195</v>
      </c>
      <c r="F32" s="259" t="s">
        <v>194</v>
      </c>
      <c r="G32" s="20"/>
      <c r="H32" s="118"/>
      <c r="I32" s="100">
        <v>3</v>
      </c>
      <c r="J32" s="50">
        <f t="shared" si="19"/>
        <v>0</v>
      </c>
      <c r="K32" s="50">
        <f t="shared" si="16"/>
        <v>0</v>
      </c>
      <c r="L32" s="165"/>
      <c r="M32" s="86"/>
      <c r="N32" s="100"/>
      <c r="O32" s="313">
        <f t="shared" si="20"/>
        <v>0</v>
      </c>
      <c r="P32" s="315">
        <f t="shared" si="17"/>
        <v>0</v>
      </c>
      <c r="Q32" s="135"/>
      <c r="R32" s="237">
        <f t="shared" si="18"/>
        <v>0</v>
      </c>
      <c r="S32" s="237">
        <f t="shared" si="21"/>
        <v>0</v>
      </c>
    </row>
    <row r="33" spans="1:20" x14ac:dyDescent="0.3">
      <c r="A33" s="137"/>
      <c r="B33" s="37"/>
      <c r="C33" s="37"/>
      <c r="D33" s="37"/>
      <c r="E33" s="19" t="s">
        <v>22</v>
      </c>
      <c r="F33" s="259" t="s">
        <v>23</v>
      </c>
      <c r="G33" s="20"/>
      <c r="H33" s="118"/>
      <c r="I33" s="100">
        <v>2</v>
      </c>
      <c r="J33" s="50">
        <f t="shared" si="19"/>
        <v>0</v>
      </c>
      <c r="K33" s="50">
        <f t="shared" si="16"/>
        <v>0</v>
      </c>
      <c r="L33" s="165"/>
      <c r="M33" s="161"/>
      <c r="N33" s="100"/>
      <c r="O33" s="313">
        <f t="shared" si="20"/>
        <v>0</v>
      </c>
      <c r="P33" s="315">
        <f t="shared" si="17"/>
        <v>0</v>
      </c>
      <c r="Q33" s="146"/>
      <c r="R33" s="237">
        <f t="shared" si="18"/>
        <v>0</v>
      </c>
      <c r="S33" s="237">
        <f t="shared" si="21"/>
        <v>0</v>
      </c>
      <c r="T33" s="22"/>
    </row>
    <row r="34" spans="1:20" x14ac:dyDescent="0.3">
      <c r="A34" s="137"/>
      <c r="B34" s="37"/>
      <c r="C34" s="37"/>
      <c r="D34" s="37"/>
      <c r="E34" s="19" t="s">
        <v>24</v>
      </c>
      <c r="F34" s="259" t="s">
        <v>23</v>
      </c>
      <c r="G34" s="20"/>
      <c r="H34" s="118"/>
      <c r="I34" s="100">
        <v>4</v>
      </c>
      <c r="J34" s="50">
        <f t="shared" si="19"/>
        <v>0</v>
      </c>
      <c r="K34" s="50">
        <f t="shared" si="16"/>
        <v>0</v>
      </c>
      <c r="L34" s="165"/>
      <c r="M34" s="86"/>
      <c r="N34" s="100">
        <v>1</v>
      </c>
      <c r="O34" s="313">
        <f t="shared" si="20"/>
        <v>0</v>
      </c>
      <c r="P34" s="315">
        <f t="shared" si="17"/>
        <v>0</v>
      </c>
      <c r="Q34" s="146"/>
      <c r="R34" s="237">
        <f t="shared" si="18"/>
        <v>0</v>
      </c>
      <c r="S34" s="237">
        <f t="shared" si="21"/>
        <v>0</v>
      </c>
      <c r="T34" s="22"/>
    </row>
    <row r="35" spans="1:20" x14ac:dyDescent="0.3">
      <c r="A35" s="137"/>
      <c r="B35" s="37"/>
      <c r="C35" s="37"/>
      <c r="D35" s="37"/>
      <c r="E35" s="19" t="s">
        <v>39</v>
      </c>
      <c r="F35" s="259" t="s">
        <v>52</v>
      </c>
      <c r="G35" s="20"/>
      <c r="H35" s="118"/>
      <c r="I35" s="100">
        <v>8</v>
      </c>
      <c r="J35" s="50">
        <f t="shared" si="19"/>
        <v>0</v>
      </c>
      <c r="K35" s="50">
        <f t="shared" si="16"/>
        <v>0</v>
      </c>
      <c r="L35" s="165"/>
      <c r="M35" s="86"/>
      <c r="N35" s="100"/>
      <c r="O35" s="313">
        <f t="shared" si="20"/>
        <v>0</v>
      </c>
      <c r="P35" s="315">
        <f t="shared" si="17"/>
        <v>0</v>
      </c>
      <c r="Q35" s="135"/>
      <c r="R35" s="237">
        <f t="shared" si="18"/>
        <v>0</v>
      </c>
      <c r="S35" s="237">
        <f t="shared" si="21"/>
        <v>0</v>
      </c>
    </row>
    <row r="36" spans="1:20" x14ac:dyDescent="0.3">
      <c r="A36" s="137"/>
      <c r="B36" s="37"/>
      <c r="C36" s="37"/>
      <c r="D36" s="37"/>
      <c r="E36" s="19" t="s">
        <v>25</v>
      </c>
      <c r="F36" s="259" t="s">
        <v>26</v>
      </c>
      <c r="G36" s="20"/>
      <c r="H36" s="118"/>
      <c r="I36" s="100">
        <v>1</v>
      </c>
      <c r="J36" s="50">
        <f t="shared" si="19"/>
        <v>0</v>
      </c>
      <c r="K36" s="50">
        <f t="shared" si="16"/>
        <v>0</v>
      </c>
      <c r="L36" s="165"/>
      <c r="M36" s="86"/>
      <c r="N36" s="100"/>
      <c r="O36" s="313">
        <f t="shared" si="20"/>
        <v>0</v>
      </c>
      <c r="P36" s="315">
        <f t="shared" si="17"/>
        <v>0</v>
      </c>
      <c r="Q36" s="135"/>
      <c r="R36" s="237">
        <f t="shared" si="18"/>
        <v>0</v>
      </c>
      <c r="S36" s="237">
        <f t="shared" si="21"/>
        <v>0</v>
      </c>
    </row>
    <row r="37" spans="1:20" x14ac:dyDescent="0.3">
      <c r="A37" s="137"/>
      <c r="B37" s="37"/>
      <c r="C37" s="37"/>
      <c r="D37" s="37"/>
      <c r="E37" s="19" t="s">
        <v>27</v>
      </c>
      <c r="F37" s="259" t="s">
        <v>59</v>
      </c>
      <c r="G37" s="20"/>
      <c r="H37" s="118"/>
      <c r="I37" s="100">
        <v>2</v>
      </c>
      <c r="J37" s="50">
        <f t="shared" si="19"/>
        <v>0</v>
      </c>
      <c r="K37" s="50">
        <f t="shared" si="16"/>
        <v>0</v>
      </c>
      <c r="L37" s="165">
        <v>1</v>
      </c>
      <c r="M37" s="86">
        <v>1</v>
      </c>
      <c r="N37" s="100">
        <v>1</v>
      </c>
      <c r="O37" s="313">
        <f t="shared" si="20"/>
        <v>1</v>
      </c>
      <c r="P37" s="315">
        <f t="shared" si="17"/>
        <v>1</v>
      </c>
      <c r="Q37" s="135"/>
      <c r="R37" s="237">
        <f t="shared" si="18"/>
        <v>0.33333333333333331</v>
      </c>
      <c r="S37" s="237">
        <f t="shared" si="21"/>
        <v>0.33333333333333331</v>
      </c>
    </row>
    <row r="38" spans="1:20" x14ac:dyDescent="0.3">
      <c r="A38" s="137"/>
      <c r="B38" s="37"/>
      <c r="C38" s="37"/>
      <c r="D38" s="37"/>
      <c r="E38" s="19" t="s">
        <v>40</v>
      </c>
      <c r="F38" s="260" t="s">
        <v>96</v>
      </c>
      <c r="G38" s="20"/>
      <c r="H38" s="118"/>
      <c r="I38" s="100">
        <v>11</v>
      </c>
      <c r="J38" s="50">
        <f t="shared" si="19"/>
        <v>0</v>
      </c>
      <c r="K38" s="50">
        <f t="shared" si="16"/>
        <v>0</v>
      </c>
      <c r="L38" s="165"/>
      <c r="M38" s="86"/>
      <c r="N38" s="100">
        <v>1</v>
      </c>
      <c r="O38" s="313">
        <f t="shared" si="20"/>
        <v>0</v>
      </c>
      <c r="P38" s="315">
        <f t="shared" si="17"/>
        <v>0</v>
      </c>
      <c r="Q38" s="135"/>
      <c r="R38" s="237">
        <f t="shared" si="18"/>
        <v>0</v>
      </c>
      <c r="S38" s="237">
        <f t="shared" si="21"/>
        <v>0</v>
      </c>
    </row>
    <row r="39" spans="1:20" x14ac:dyDescent="0.3">
      <c r="A39" s="137"/>
      <c r="B39" s="37"/>
      <c r="C39" s="37"/>
      <c r="D39" s="37"/>
      <c r="E39" s="19" t="s">
        <v>43</v>
      </c>
      <c r="F39" s="259" t="s">
        <v>72</v>
      </c>
      <c r="G39" s="20"/>
      <c r="H39" s="118"/>
      <c r="I39" s="100">
        <v>6</v>
      </c>
      <c r="J39" s="50">
        <f t="shared" si="19"/>
        <v>0</v>
      </c>
      <c r="K39" s="50">
        <f t="shared" si="16"/>
        <v>0</v>
      </c>
      <c r="L39" s="165"/>
      <c r="M39" s="86"/>
      <c r="N39" s="100">
        <v>4</v>
      </c>
      <c r="O39" s="313">
        <f t="shared" si="20"/>
        <v>0</v>
      </c>
      <c r="P39" s="315">
        <f t="shared" si="17"/>
        <v>0</v>
      </c>
      <c r="Q39" s="135"/>
      <c r="R39" s="237">
        <f t="shared" si="18"/>
        <v>0</v>
      </c>
      <c r="S39" s="237">
        <f t="shared" si="21"/>
        <v>0</v>
      </c>
    </row>
    <row r="40" spans="1:20" x14ac:dyDescent="0.3">
      <c r="A40" s="137"/>
      <c r="B40" s="37"/>
      <c r="C40" s="37"/>
      <c r="D40" s="37"/>
      <c r="E40" s="19" t="s">
        <v>46</v>
      </c>
      <c r="F40" s="259" t="s">
        <v>47</v>
      </c>
      <c r="G40" s="38"/>
      <c r="H40" s="118"/>
      <c r="I40" s="100"/>
      <c r="J40" s="50">
        <f t="shared" si="19"/>
        <v>0</v>
      </c>
      <c r="K40" s="50">
        <f t="shared" si="16"/>
        <v>0</v>
      </c>
      <c r="L40" s="165"/>
      <c r="M40" s="86"/>
      <c r="N40" s="100"/>
      <c r="O40" s="313">
        <f t="shared" si="20"/>
        <v>0</v>
      </c>
      <c r="P40" s="315">
        <f t="shared" si="17"/>
        <v>0</v>
      </c>
      <c r="Q40" s="135"/>
      <c r="R40" s="237" t="str">
        <f t="shared" si="18"/>
        <v/>
      </c>
      <c r="S40" s="237" t="str">
        <f t="shared" si="21"/>
        <v/>
      </c>
    </row>
    <row r="41" spans="1:20" x14ac:dyDescent="0.3">
      <c r="A41" s="137"/>
      <c r="B41" s="37"/>
      <c r="C41" s="37"/>
      <c r="D41" s="37"/>
      <c r="E41" s="19" t="s">
        <v>44</v>
      </c>
      <c r="F41" s="259" t="s">
        <v>45</v>
      </c>
      <c r="G41" s="38"/>
      <c r="H41" s="118"/>
      <c r="I41" s="100">
        <v>7</v>
      </c>
      <c r="J41" s="50">
        <f t="shared" si="19"/>
        <v>0</v>
      </c>
      <c r="K41" s="50">
        <f t="shared" si="16"/>
        <v>0</v>
      </c>
      <c r="L41" s="165"/>
      <c r="M41" s="86"/>
      <c r="N41" s="100">
        <v>2</v>
      </c>
      <c r="O41" s="313">
        <f t="shared" si="20"/>
        <v>0</v>
      </c>
      <c r="P41" s="315">
        <f t="shared" si="17"/>
        <v>0</v>
      </c>
      <c r="Q41" s="135"/>
      <c r="R41" s="237">
        <f t="shared" si="18"/>
        <v>0</v>
      </c>
      <c r="S41" s="237">
        <f t="shared" si="21"/>
        <v>0</v>
      </c>
    </row>
    <row r="42" spans="1:20" x14ac:dyDescent="0.3">
      <c r="A42" s="137"/>
      <c r="B42" s="37"/>
      <c r="C42" s="37"/>
      <c r="D42" s="37"/>
      <c r="E42" s="19" t="s">
        <v>50</v>
      </c>
      <c r="F42" s="259" t="s">
        <v>51</v>
      </c>
      <c r="G42" s="38"/>
      <c r="H42" s="118"/>
      <c r="I42" s="100">
        <v>1</v>
      </c>
      <c r="J42" s="50">
        <f t="shared" si="19"/>
        <v>0</v>
      </c>
      <c r="K42" s="50">
        <f t="shared" si="16"/>
        <v>0</v>
      </c>
      <c r="L42" s="165"/>
      <c r="M42" s="86"/>
      <c r="N42" s="100"/>
      <c r="O42" s="313">
        <f t="shared" si="20"/>
        <v>0</v>
      </c>
      <c r="P42" s="315">
        <f t="shared" si="17"/>
        <v>0</v>
      </c>
      <c r="Q42" s="146"/>
      <c r="R42" s="237">
        <f t="shared" si="18"/>
        <v>0</v>
      </c>
      <c r="S42" s="237">
        <f t="shared" si="21"/>
        <v>0</v>
      </c>
      <c r="T42" s="22"/>
    </row>
    <row r="43" spans="1:20" x14ac:dyDescent="0.3">
      <c r="A43" s="137"/>
      <c r="B43" s="37"/>
      <c r="C43" s="37"/>
      <c r="D43" s="37"/>
      <c r="E43" s="19" t="s">
        <v>28</v>
      </c>
      <c r="F43" s="259" t="s">
        <v>41</v>
      </c>
      <c r="G43" s="38"/>
      <c r="H43" s="118"/>
      <c r="I43" s="100">
        <v>21</v>
      </c>
      <c r="J43" s="50">
        <f t="shared" si="19"/>
        <v>0</v>
      </c>
      <c r="K43" s="50">
        <f t="shared" si="16"/>
        <v>0</v>
      </c>
      <c r="L43" s="165"/>
      <c r="M43" s="86"/>
      <c r="N43" s="100">
        <v>4</v>
      </c>
      <c r="O43" s="313">
        <f t="shared" si="20"/>
        <v>0</v>
      </c>
      <c r="P43" s="315">
        <f t="shared" si="17"/>
        <v>0</v>
      </c>
      <c r="Q43" s="146"/>
      <c r="R43" s="237">
        <f t="shared" si="18"/>
        <v>0</v>
      </c>
      <c r="S43" s="237">
        <f t="shared" si="21"/>
        <v>0</v>
      </c>
      <c r="T43" s="22"/>
    </row>
    <row r="44" spans="1:20" x14ac:dyDescent="0.3">
      <c r="A44" s="137"/>
      <c r="B44" s="37"/>
      <c r="C44" s="37"/>
      <c r="D44" s="37"/>
      <c r="E44" s="19" t="s">
        <v>236</v>
      </c>
      <c r="F44" s="259" t="s">
        <v>235</v>
      </c>
      <c r="G44" s="38"/>
      <c r="H44" s="118"/>
      <c r="I44" s="100">
        <v>5</v>
      </c>
      <c r="J44" s="50">
        <f t="shared" si="19"/>
        <v>0</v>
      </c>
      <c r="K44" s="50">
        <f t="shared" si="16"/>
        <v>0</v>
      </c>
      <c r="L44" s="165"/>
      <c r="M44" s="86"/>
      <c r="N44" s="100">
        <v>1</v>
      </c>
      <c r="O44" s="313">
        <f t="shared" si="20"/>
        <v>0</v>
      </c>
      <c r="P44" s="315"/>
      <c r="Q44" s="146"/>
      <c r="R44" s="237"/>
      <c r="S44" s="237"/>
      <c r="T44" s="22"/>
    </row>
    <row r="45" spans="1:20" x14ac:dyDescent="0.3">
      <c r="A45" s="137"/>
      <c r="B45" s="37"/>
      <c r="C45" s="37"/>
      <c r="D45" s="37"/>
      <c r="E45" s="19" t="s">
        <v>29</v>
      </c>
      <c r="F45" s="259" t="s">
        <v>30</v>
      </c>
      <c r="G45" s="20"/>
      <c r="H45" s="118"/>
      <c r="I45" s="100">
        <v>6</v>
      </c>
      <c r="J45" s="50">
        <f t="shared" si="19"/>
        <v>0</v>
      </c>
      <c r="K45" s="50">
        <f t="shared" si="16"/>
        <v>0</v>
      </c>
      <c r="L45" s="165"/>
      <c r="M45" s="86"/>
      <c r="N45" s="100">
        <v>1</v>
      </c>
      <c r="O45" s="313">
        <f t="shared" si="20"/>
        <v>0</v>
      </c>
      <c r="P45" s="315">
        <f t="shared" ref="P45:P58" si="22">IF(N45=0,0,M45/N45)</f>
        <v>0</v>
      </c>
      <c r="Q45" s="135"/>
      <c r="R45" s="237">
        <f t="shared" ref="R45:R58" si="23">IF((I45+N45)&gt;0,(H45+M45)/(I45+N45),"")</f>
        <v>0</v>
      </c>
      <c r="S45" s="237">
        <f t="shared" ref="S45:S58" si="24">IF((I45+N45)&gt;0,(G45+L45)/(I45+N45),"")</f>
        <v>0</v>
      </c>
    </row>
    <row r="46" spans="1:20" x14ac:dyDescent="0.3">
      <c r="A46" s="137"/>
      <c r="B46" s="37"/>
      <c r="C46" s="37"/>
      <c r="D46" s="37"/>
      <c r="E46" s="19" t="s">
        <v>216</v>
      </c>
      <c r="F46" s="259" t="s">
        <v>61</v>
      </c>
      <c r="G46" s="20"/>
      <c r="H46" s="118"/>
      <c r="I46" s="100">
        <v>4</v>
      </c>
      <c r="J46" s="50">
        <f t="shared" si="19"/>
        <v>0</v>
      </c>
      <c r="K46" s="50">
        <f t="shared" si="16"/>
        <v>0</v>
      </c>
      <c r="L46" s="165"/>
      <c r="M46" s="86"/>
      <c r="N46" s="100"/>
      <c r="O46" s="313">
        <f t="shared" si="20"/>
        <v>0</v>
      </c>
      <c r="P46" s="315">
        <f t="shared" si="22"/>
        <v>0</v>
      </c>
      <c r="Q46" s="135"/>
      <c r="R46" s="237">
        <f t="shared" si="23"/>
        <v>0</v>
      </c>
      <c r="S46" s="237">
        <f t="shared" si="24"/>
        <v>0</v>
      </c>
    </row>
    <row r="47" spans="1:20" x14ac:dyDescent="0.3">
      <c r="A47" s="137"/>
      <c r="B47" s="37"/>
      <c r="C47" s="37"/>
      <c r="D47" s="37"/>
      <c r="E47" s="19" t="s">
        <v>217</v>
      </c>
      <c r="F47" s="259" t="s">
        <v>61</v>
      </c>
      <c r="G47" s="20">
        <v>1</v>
      </c>
      <c r="H47" s="118">
        <v>1</v>
      </c>
      <c r="I47" s="100">
        <v>9</v>
      </c>
      <c r="J47" s="50">
        <f t="shared" si="19"/>
        <v>0.1111111111111111</v>
      </c>
      <c r="K47" s="50">
        <f t="shared" si="16"/>
        <v>0.1111111111111111</v>
      </c>
      <c r="L47" s="165"/>
      <c r="M47" s="86"/>
      <c r="N47" s="100">
        <v>1</v>
      </c>
      <c r="O47" s="313">
        <f t="shared" si="20"/>
        <v>0</v>
      </c>
      <c r="P47" s="315">
        <f t="shared" si="22"/>
        <v>0</v>
      </c>
      <c r="Q47" s="135"/>
      <c r="R47" s="237">
        <f t="shared" si="23"/>
        <v>0.1</v>
      </c>
      <c r="S47" s="237">
        <f t="shared" si="24"/>
        <v>0.1</v>
      </c>
    </row>
    <row r="48" spans="1:20" x14ac:dyDescent="0.3">
      <c r="A48" s="137"/>
      <c r="B48" s="37"/>
      <c r="C48" s="37"/>
      <c r="D48" s="37"/>
      <c r="E48" s="19" t="s">
        <v>31</v>
      </c>
      <c r="F48" s="259" t="s">
        <v>42</v>
      </c>
      <c r="G48" s="20"/>
      <c r="H48" s="118"/>
      <c r="I48" s="100">
        <v>2</v>
      </c>
      <c r="J48" s="50">
        <f t="shared" si="19"/>
        <v>0</v>
      </c>
      <c r="K48" s="50">
        <f t="shared" si="16"/>
        <v>0</v>
      </c>
      <c r="L48" s="185"/>
      <c r="M48" s="161"/>
      <c r="N48" s="100"/>
      <c r="O48" s="313">
        <f t="shared" si="20"/>
        <v>0</v>
      </c>
      <c r="P48" s="315">
        <f t="shared" si="22"/>
        <v>0</v>
      </c>
      <c r="Q48" s="135"/>
      <c r="R48" s="237">
        <f t="shared" si="23"/>
        <v>0</v>
      </c>
      <c r="S48" s="237">
        <f t="shared" si="24"/>
        <v>0</v>
      </c>
    </row>
    <row r="49" spans="1:19" x14ac:dyDescent="0.3">
      <c r="A49" s="137"/>
      <c r="B49" s="37"/>
      <c r="C49" s="37"/>
      <c r="D49" s="37"/>
      <c r="E49" s="19" t="s">
        <v>63</v>
      </c>
      <c r="F49" s="259" t="s">
        <v>55</v>
      </c>
      <c r="G49" s="20"/>
      <c r="H49" s="118"/>
      <c r="I49" s="100">
        <v>4</v>
      </c>
      <c r="J49" s="50">
        <f t="shared" si="19"/>
        <v>0</v>
      </c>
      <c r="K49" s="50">
        <f t="shared" si="16"/>
        <v>0</v>
      </c>
      <c r="L49" s="185"/>
      <c r="M49" s="161"/>
      <c r="N49" s="100"/>
      <c r="O49" s="313">
        <f t="shared" si="20"/>
        <v>0</v>
      </c>
      <c r="P49" s="315">
        <f t="shared" si="22"/>
        <v>0</v>
      </c>
      <c r="Q49" s="135"/>
      <c r="R49" s="237">
        <f t="shared" si="23"/>
        <v>0</v>
      </c>
      <c r="S49" s="237">
        <f t="shared" si="24"/>
        <v>0</v>
      </c>
    </row>
    <row r="50" spans="1:19" x14ac:dyDescent="0.3">
      <c r="A50" s="137"/>
      <c r="B50" s="37"/>
      <c r="C50" s="37"/>
      <c r="D50" s="37"/>
      <c r="E50" s="20" t="s">
        <v>91</v>
      </c>
      <c r="F50" s="261" t="s">
        <v>269</v>
      </c>
      <c r="G50" s="20"/>
      <c r="H50" s="118"/>
      <c r="I50" s="100">
        <v>1</v>
      </c>
      <c r="J50" s="50">
        <f t="shared" si="19"/>
        <v>0</v>
      </c>
      <c r="K50" s="50">
        <f t="shared" si="16"/>
        <v>0</v>
      </c>
      <c r="L50" s="165"/>
      <c r="M50" s="86"/>
      <c r="N50" s="100"/>
      <c r="O50" s="313">
        <f t="shared" si="20"/>
        <v>0</v>
      </c>
      <c r="P50" s="315">
        <f t="shared" si="22"/>
        <v>0</v>
      </c>
      <c r="Q50" s="135"/>
      <c r="R50" s="237">
        <f t="shared" si="23"/>
        <v>0</v>
      </c>
      <c r="S50" s="237">
        <f t="shared" si="24"/>
        <v>0</v>
      </c>
    </row>
    <row r="51" spans="1:19" x14ac:dyDescent="0.3">
      <c r="A51" s="137"/>
      <c r="B51" s="37"/>
      <c r="C51" s="37"/>
      <c r="D51" s="37"/>
      <c r="E51" s="20" t="s">
        <v>66</v>
      </c>
      <c r="F51" s="261" t="s">
        <v>55</v>
      </c>
      <c r="G51" s="20"/>
      <c r="H51" s="118"/>
      <c r="I51" s="100">
        <v>8</v>
      </c>
      <c r="J51" s="50">
        <f t="shared" si="19"/>
        <v>0</v>
      </c>
      <c r="K51" s="50">
        <f t="shared" si="16"/>
        <v>0</v>
      </c>
      <c r="L51" s="165"/>
      <c r="M51" s="86"/>
      <c r="N51" s="100"/>
      <c r="O51" s="313">
        <f t="shared" si="20"/>
        <v>0</v>
      </c>
      <c r="P51" s="315">
        <f t="shared" si="22"/>
        <v>0</v>
      </c>
      <c r="Q51" s="135"/>
      <c r="R51" s="237">
        <f t="shared" si="23"/>
        <v>0</v>
      </c>
      <c r="S51" s="237">
        <f t="shared" si="24"/>
        <v>0</v>
      </c>
    </row>
    <row r="52" spans="1:19" x14ac:dyDescent="0.3">
      <c r="A52" s="137"/>
      <c r="B52" s="37"/>
      <c r="C52" s="37"/>
      <c r="D52" s="37"/>
      <c r="E52" s="20" t="s">
        <v>234</v>
      </c>
      <c r="F52" s="261" t="s">
        <v>55</v>
      </c>
      <c r="G52" s="20"/>
      <c r="H52" s="118"/>
      <c r="I52" s="100">
        <v>1</v>
      </c>
      <c r="J52" s="50">
        <f t="shared" si="19"/>
        <v>0</v>
      </c>
      <c r="K52" s="50">
        <f t="shared" si="16"/>
        <v>0</v>
      </c>
      <c r="L52" s="165"/>
      <c r="M52" s="86"/>
      <c r="N52" s="100"/>
      <c r="O52" s="313">
        <f t="shared" si="20"/>
        <v>0</v>
      </c>
      <c r="P52" s="315">
        <f t="shared" si="22"/>
        <v>0</v>
      </c>
      <c r="Q52" s="135"/>
      <c r="R52" s="237">
        <f t="shared" si="23"/>
        <v>0</v>
      </c>
      <c r="S52" s="237">
        <f t="shared" si="24"/>
        <v>0</v>
      </c>
    </row>
    <row r="53" spans="1:19" x14ac:dyDescent="0.3">
      <c r="A53" s="137"/>
      <c r="B53" s="37"/>
      <c r="C53" s="37"/>
      <c r="D53" s="37"/>
      <c r="E53" s="20" t="s">
        <v>67</v>
      </c>
      <c r="F53" s="261" t="s">
        <v>68</v>
      </c>
      <c r="G53" s="20"/>
      <c r="H53" s="118"/>
      <c r="I53" s="100"/>
      <c r="J53" s="50">
        <f t="shared" si="19"/>
        <v>0</v>
      </c>
      <c r="K53" s="50">
        <f t="shared" si="16"/>
        <v>0</v>
      </c>
      <c r="L53" s="165"/>
      <c r="M53" s="86"/>
      <c r="N53" s="100"/>
      <c r="O53" s="313">
        <f t="shared" si="20"/>
        <v>0</v>
      </c>
      <c r="P53" s="315">
        <f t="shared" si="22"/>
        <v>0</v>
      </c>
      <c r="Q53" s="135"/>
      <c r="R53" s="237" t="str">
        <f t="shared" si="23"/>
        <v/>
      </c>
      <c r="S53" s="237" t="str">
        <f t="shared" si="24"/>
        <v/>
      </c>
    </row>
    <row r="54" spans="1:19" x14ac:dyDescent="0.3">
      <c r="A54" s="137"/>
      <c r="B54" s="37"/>
      <c r="C54" s="37"/>
      <c r="D54" s="37"/>
      <c r="E54" s="20" t="s">
        <v>149</v>
      </c>
      <c r="F54" s="261" t="s">
        <v>150</v>
      </c>
      <c r="G54" s="20"/>
      <c r="H54" s="118"/>
      <c r="I54" s="100"/>
      <c r="J54" s="50">
        <f t="shared" si="19"/>
        <v>0</v>
      </c>
      <c r="K54" s="50">
        <f t="shared" si="16"/>
        <v>0</v>
      </c>
      <c r="L54" s="165"/>
      <c r="M54" s="86"/>
      <c r="N54" s="100"/>
      <c r="O54" s="313">
        <f t="shared" si="20"/>
        <v>0</v>
      </c>
      <c r="P54" s="315">
        <f t="shared" si="22"/>
        <v>0</v>
      </c>
      <c r="Q54" s="135"/>
      <c r="R54" s="237" t="str">
        <f t="shared" si="23"/>
        <v/>
      </c>
      <c r="S54" s="237" t="str">
        <f t="shared" si="24"/>
        <v/>
      </c>
    </row>
    <row r="55" spans="1:19" x14ac:dyDescent="0.3">
      <c r="A55" s="137"/>
      <c r="B55" s="37"/>
      <c r="C55" s="37"/>
      <c r="D55" s="37"/>
      <c r="E55" s="20" t="s">
        <v>156</v>
      </c>
      <c r="F55" s="261" t="s">
        <v>157</v>
      </c>
      <c r="G55" s="20"/>
      <c r="H55" s="118"/>
      <c r="I55" s="100"/>
      <c r="J55" s="50">
        <f t="shared" si="19"/>
        <v>0</v>
      </c>
      <c r="K55" s="50">
        <f t="shared" si="16"/>
        <v>0</v>
      </c>
      <c r="L55" s="165"/>
      <c r="M55" s="86"/>
      <c r="N55" s="100"/>
      <c r="O55" s="313">
        <f t="shared" si="20"/>
        <v>0</v>
      </c>
      <c r="P55" s="315">
        <f t="shared" si="22"/>
        <v>0</v>
      </c>
      <c r="Q55" s="135"/>
      <c r="R55" s="237" t="str">
        <f t="shared" si="23"/>
        <v/>
      </c>
      <c r="S55" s="237" t="str">
        <f t="shared" si="24"/>
        <v/>
      </c>
    </row>
    <row r="56" spans="1:19" ht="27.6" x14ac:dyDescent="0.3">
      <c r="A56" s="137"/>
      <c r="B56" s="37"/>
      <c r="C56" s="37"/>
      <c r="D56" s="37"/>
      <c r="E56" s="20" t="s">
        <v>153</v>
      </c>
      <c r="F56" s="262" t="s">
        <v>154</v>
      </c>
      <c r="G56" s="20"/>
      <c r="H56" s="118"/>
      <c r="I56" s="100"/>
      <c r="J56" s="50">
        <f t="shared" si="19"/>
        <v>0</v>
      </c>
      <c r="K56" s="50">
        <f t="shared" si="16"/>
        <v>0</v>
      </c>
      <c r="L56" s="165"/>
      <c r="M56" s="86"/>
      <c r="N56" s="100"/>
      <c r="O56" s="313">
        <f t="shared" si="20"/>
        <v>0</v>
      </c>
      <c r="P56" s="315">
        <f t="shared" si="22"/>
        <v>0</v>
      </c>
      <c r="Q56" s="135"/>
      <c r="R56" s="237" t="str">
        <f t="shared" si="23"/>
        <v/>
      </c>
      <c r="S56" s="237" t="str">
        <f t="shared" si="24"/>
        <v/>
      </c>
    </row>
    <row r="57" spans="1:19" x14ac:dyDescent="0.3">
      <c r="A57" s="137"/>
      <c r="B57" s="37"/>
      <c r="C57" s="37"/>
      <c r="D57" s="37"/>
      <c r="E57" s="20" t="s">
        <v>70</v>
      </c>
      <c r="F57" s="261" t="s">
        <v>94</v>
      </c>
      <c r="G57" s="20"/>
      <c r="H57" s="118"/>
      <c r="I57" s="100"/>
      <c r="J57" s="50">
        <f t="shared" si="19"/>
        <v>0</v>
      </c>
      <c r="K57" s="50">
        <f t="shared" si="16"/>
        <v>0</v>
      </c>
      <c r="L57" s="165"/>
      <c r="M57" s="86"/>
      <c r="N57" s="100">
        <v>1</v>
      </c>
      <c r="O57" s="313">
        <f t="shared" si="20"/>
        <v>0</v>
      </c>
      <c r="P57" s="315">
        <f t="shared" si="22"/>
        <v>0</v>
      </c>
      <c r="Q57" s="135"/>
      <c r="R57" s="237">
        <f t="shared" si="23"/>
        <v>0</v>
      </c>
      <c r="S57" s="237">
        <f t="shared" si="24"/>
        <v>0</v>
      </c>
    </row>
    <row r="58" spans="1:19" ht="15" thickBot="1" x14ac:dyDescent="0.35">
      <c r="A58" s="141"/>
      <c r="B58" s="142"/>
      <c r="C58" s="142"/>
      <c r="D58" s="142"/>
      <c r="E58" s="21"/>
      <c r="F58" s="21"/>
      <c r="G58" s="89">
        <f>SUM(G24:G57)</f>
        <v>5</v>
      </c>
      <c r="H58" s="271">
        <f>SUM(H24:H57)</f>
        <v>4.1139999999999999</v>
      </c>
      <c r="I58" s="230">
        <f>SUM(I24:I57)</f>
        <v>135</v>
      </c>
      <c r="J58" s="295">
        <f t="shared" si="19"/>
        <v>3.7037037037037035E-2</v>
      </c>
      <c r="K58" s="295">
        <f t="shared" si="16"/>
        <v>3.0474074074074074E-2</v>
      </c>
      <c r="L58" s="89">
        <f>SUM(L24:L57)</f>
        <v>2</v>
      </c>
      <c r="M58" s="241">
        <f>SUM(M24:M57)</f>
        <v>2.27</v>
      </c>
      <c r="N58" s="89">
        <f>SUM(N24:N57)</f>
        <v>22</v>
      </c>
      <c r="O58" s="318">
        <f t="shared" si="20"/>
        <v>9.0909090909090912E-2</v>
      </c>
      <c r="P58" s="316">
        <f t="shared" si="22"/>
        <v>0.10318181818181818</v>
      </c>
      <c r="Q58" s="135"/>
      <c r="R58" s="186">
        <f t="shared" si="23"/>
        <v>4.0662420382165609E-2</v>
      </c>
      <c r="S58" s="188">
        <f t="shared" si="24"/>
        <v>4.4585987261146494E-2</v>
      </c>
    </row>
    <row r="59" spans="1:19" ht="152.4" thickBot="1" x14ac:dyDescent="0.35">
      <c r="A59" s="278"/>
      <c r="B59" s="279"/>
      <c r="C59" s="279"/>
      <c r="D59" s="279"/>
      <c r="E59" s="279" t="s">
        <v>123</v>
      </c>
      <c r="F59" s="279" t="s">
        <v>0</v>
      </c>
      <c r="G59" s="280" t="s">
        <v>219</v>
      </c>
      <c r="H59" s="281" t="s">
        <v>220</v>
      </c>
      <c r="I59" s="282" t="s">
        <v>221</v>
      </c>
      <c r="J59" s="283" t="s">
        <v>112</v>
      </c>
      <c r="K59" s="283" t="s">
        <v>241</v>
      </c>
      <c r="L59" s="282" t="s">
        <v>222</v>
      </c>
      <c r="M59" s="282" t="s">
        <v>225</v>
      </c>
      <c r="N59" s="282" t="s">
        <v>224</v>
      </c>
      <c r="O59" s="280" t="s">
        <v>112</v>
      </c>
      <c r="P59" s="303" t="s">
        <v>241</v>
      </c>
      <c r="Q59" s="135"/>
      <c r="R59" s="147"/>
      <c r="S59" s="195"/>
    </row>
    <row r="60" spans="1:19" x14ac:dyDescent="0.3">
      <c r="A60" s="296" t="s">
        <v>74</v>
      </c>
      <c r="B60" s="297"/>
      <c r="C60" s="297"/>
      <c r="D60" s="297"/>
      <c r="E60" s="297"/>
      <c r="F60" s="297"/>
      <c r="G60" s="298">
        <v>0</v>
      </c>
      <c r="H60" s="250">
        <v>0</v>
      </c>
      <c r="I60" s="106">
        <v>3</v>
      </c>
      <c r="J60" s="299">
        <f>IF(G60=0,0,G60/I60)</f>
        <v>0</v>
      </c>
      <c r="K60" s="299">
        <f t="shared" ref="K60:K65" si="25">IF(I60=0,0,H60/I60)</f>
        <v>0</v>
      </c>
      <c r="L60" s="300"/>
      <c r="M60" s="301"/>
      <c r="N60" s="106"/>
      <c r="O60" s="323">
        <f>IF(L60=0,0,L60/N60)</f>
        <v>0</v>
      </c>
      <c r="P60" s="320">
        <f t="shared" ref="P60:P65" si="26">IF(N60=0,0,M60/N60)</f>
        <v>0</v>
      </c>
      <c r="Q60" s="135"/>
      <c r="R60" s="186">
        <f t="shared" ref="R60:R69" si="27">IF((I60+N60)&gt;0,(H60+M60)/(I60+N60),"")</f>
        <v>0</v>
      </c>
      <c r="S60" s="188">
        <f t="shared" ref="S60:S69" si="28">IF((I60+N60)&gt;0,(G60+L60)/(I60+N60),"")</f>
        <v>0</v>
      </c>
    </row>
    <row r="61" spans="1:19" x14ac:dyDescent="0.3">
      <c r="A61" s="73"/>
      <c r="B61" s="39"/>
      <c r="C61" s="39"/>
      <c r="D61" s="39"/>
      <c r="E61" s="41" t="s">
        <v>79</v>
      </c>
      <c r="F61" s="263" t="s">
        <v>80</v>
      </c>
      <c r="G61" s="42"/>
      <c r="H61" s="251"/>
      <c r="I61" s="104">
        <v>1</v>
      </c>
      <c r="J61" s="51">
        <f t="shared" ref="J61:J69" si="29">IF(G61=0,0,G61/I61)</f>
        <v>0</v>
      </c>
      <c r="K61" s="51">
        <f t="shared" si="25"/>
        <v>0</v>
      </c>
      <c r="L61" s="239"/>
      <c r="M61" s="57"/>
      <c r="N61" s="125"/>
      <c r="O61" s="319">
        <f t="shared" ref="O61:O69" si="30">IF(L61=0,0,L61/N61)</f>
        <v>0</v>
      </c>
      <c r="P61" s="321">
        <f t="shared" si="26"/>
        <v>0</v>
      </c>
      <c r="Q61" s="135"/>
      <c r="R61" s="237">
        <f t="shared" si="27"/>
        <v>0</v>
      </c>
      <c r="S61" s="237">
        <f t="shared" si="28"/>
        <v>0</v>
      </c>
    </row>
    <row r="62" spans="1:19" x14ac:dyDescent="0.3">
      <c r="A62" s="73"/>
      <c r="B62" s="39"/>
      <c r="C62" s="39"/>
      <c r="D62" s="39"/>
      <c r="E62" s="41" t="s">
        <v>81</v>
      </c>
      <c r="F62" s="263" t="s">
        <v>78</v>
      </c>
      <c r="G62" s="42"/>
      <c r="H62" s="251"/>
      <c r="I62" s="104">
        <v>1</v>
      </c>
      <c r="J62" s="51">
        <f t="shared" si="29"/>
        <v>0</v>
      </c>
      <c r="K62" s="51">
        <f t="shared" si="25"/>
        <v>0</v>
      </c>
      <c r="L62" s="239"/>
      <c r="M62" s="57"/>
      <c r="N62" s="125"/>
      <c r="O62" s="319">
        <f t="shared" si="30"/>
        <v>0</v>
      </c>
      <c r="P62" s="321">
        <f t="shared" si="26"/>
        <v>0</v>
      </c>
      <c r="Q62" s="135"/>
      <c r="R62" s="237">
        <f t="shared" si="27"/>
        <v>0</v>
      </c>
      <c r="S62" s="237">
        <f t="shared" si="28"/>
        <v>0</v>
      </c>
    </row>
    <row r="63" spans="1:19" x14ac:dyDescent="0.3">
      <c r="A63" s="73"/>
      <c r="B63" s="39"/>
      <c r="C63" s="39"/>
      <c r="D63" s="39"/>
      <c r="E63" s="41" t="s">
        <v>76</v>
      </c>
      <c r="F63" s="264" t="s">
        <v>78</v>
      </c>
      <c r="G63" s="42"/>
      <c r="H63" s="252"/>
      <c r="I63" s="104"/>
      <c r="J63" s="51">
        <f t="shared" si="29"/>
        <v>0</v>
      </c>
      <c r="K63" s="51">
        <f t="shared" si="25"/>
        <v>0</v>
      </c>
      <c r="L63" s="239"/>
      <c r="M63" s="57"/>
      <c r="N63" s="125"/>
      <c r="O63" s="319">
        <f t="shared" si="30"/>
        <v>0</v>
      </c>
      <c r="P63" s="321">
        <f t="shared" si="26"/>
        <v>0</v>
      </c>
      <c r="Q63" s="135"/>
      <c r="R63" s="237" t="str">
        <f t="shared" si="27"/>
        <v/>
      </c>
      <c r="S63" s="237" t="str">
        <f t="shared" si="28"/>
        <v/>
      </c>
    </row>
    <row r="64" spans="1:19" x14ac:dyDescent="0.3">
      <c r="A64" s="73"/>
      <c r="B64" s="39"/>
      <c r="C64" s="39"/>
      <c r="D64" s="39"/>
      <c r="E64" s="41" t="s">
        <v>82</v>
      </c>
      <c r="F64" s="263" t="s">
        <v>83</v>
      </c>
      <c r="G64" s="42"/>
      <c r="H64" s="253"/>
      <c r="I64" s="104">
        <v>1</v>
      </c>
      <c r="J64" s="51">
        <f t="shared" si="29"/>
        <v>0</v>
      </c>
      <c r="K64" s="51">
        <f t="shared" si="25"/>
        <v>0</v>
      </c>
      <c r="L64" s="239"/>
      <c r="M64" s="57"/>
      <c r="N64" s="125"/>
      <c r="O64" s="319">
        <f t="shared" si="30"/>
        <v>0</v>
      </c>
      <c r="P64" s="321">
        <f t="shared" si="26"/>
        <v>0</v>
      </c>
      <c r="Q64" s="135"/>
      <c r="R64" s="237">
        <f t="shared" si="27"/>
        <v>0</v>
      </c>
      <c r="S64" s="237">
        <f t="shared" si="28"/>
        <v>0</v>
      </c>
    </row>
    <row r="65" spans="1:22" x14ac:dyDescent="0.3">
      <c r="A65" s="74"/>
      <c r="B65" s="39"/>
      <c r="C65" s="39"/>
      <c r="D65" s="39"/>
      <c r="E65" s="41" t="s">
        <v>75</v>
      </c>
      <c r="F65" s="264" t="s">
        <v>77</v>
      </c>
      <c r="G65" s="42"/>
      <c r="H65" s="251"/>
      <c r="I65" s="104"/>
      <c r="J65" s="51">
        <f t="shared" si="29"/>
        <v>0</v>
      </c>
      <c r="K65" s="51">
        <f t="shared" si="25"/>
        <v>0</v>
      </c>
      <c r="L65" s="239"/>
      <c r="M65" s="57"/>
      <c r="N65" s="125"/>
      <c r="O65" s="319">
        <f t="shared" si="30"/>
        <v>0</v>
      </c>
      <c r="P65" s="321">
        <f t="shared" si="26"/>
        <v>0</v>
      </c>
      <c r="Q65" s="135"/>
      <c r="R65" s="237" t="str">
        <f t="shared" si="27"/>
        <v/>
      </c>
      <c r="S65" s="237" t="str">
        <f t="shared" si="28"/>
        <v/>
      </c>
    </row>
    <row r="66" spans="1:22" x14ac:dyDescent="0.3">
      <c r="A66" s="74"/>
      <c r="B66" s="39"/>
      <c r="C66" s="39"/>
      <c r="D66" s="39"/>
      <c r="E66" s="41" t="s">
        <v>208</v>
      </c>
      <c r="F66" s="264" t="s">
        <v>209</v>
      </c>
      <c r="G66" s="42"/>
      <c r="H66" s="251"/>
      <c r="I66" s="104"/>
      <c r="J66" s="51">
        <f t="shared" si="29"/>
        <v>0</v>
      </c>
      <c r="K66" s="51"/>
      <c r="L66" s="239"/>
      <c r="M66" s="57"/>
      <c r="N66" s="125"/>
      <c r="O66" s="319">
        <f>IF(L66=0,0,L66/N66)</f>
        <v>0</v>
      </c>
      <c r="P66" s="321"/>
      <c r="Q66" s="135"/>
      <c r="R66" s="237" t="str">
        <f t="shared" si="27"/>
        <v/>
      </c>
      <c r="S66" s="237" t="str">
        <f t="shared" si="28"/>
        <v/>
      </c>
    </row>
    <row r="67" spans="1:22" x14ac:dyDescent="0.3">
      <c r="A67" s="74"/>
      <c r="B67" s="39"/>
      <c r="C67" s="39"/>
      <c r="D67" s="39"/>
      <c r="E67" s="45" t="s">
        <v>84</v>
      </c>
      <c r="F67" s="264" t="s">
        <v>85</v>
      </c>
      <c r="G67" s="42"/>
      <c r="H67" s="251"/>
      <c r="I67" s="104"/>
      <c r="J67" s="51">
        <f t="shared" si="29"/>
        <v>0</v>
      </c>
      <c r="K67" s="51">
        <f>IF(I67=0,0,H67/I67)</f>
        <v>0</v>
      </c>
      <c r="L67" s="239"/>
      <c r="M67" s="57"/>
      <c r="N67" s="125"/>
      <c r="O67" s="319">
        <f t="shared" si="30"/>
        <v>0</v>
      </c>
      <c r="P67" s="321">
        <f>IF(N67=0,0,M67/N67)</f>
        <v>0</v>
      </c>
      <c r="Q67" s="135"/>
      <c r="R67" s="237" t="str">
        <f t="shared" si="27"/>
        <v/>
      </c>
      <c r="S67" s="237" t="str">
        <f t="shared" si="28"/>
        <v/>
      </c>
    </row>
    <row r="68" spans="1:22" x14ac:dyDescent="0.3">
      <c r="A68" s="74"/>
      <c r="B68" s="39"/>
      <c r="C68" s="39"/>
      <c r="D68" s="39"/>
      <c r="E68" s="45" t="s">
        <v>148</v>
      </c>
      <c r="F68" s="264" t="s">
        <v>85</v>
      </c>
      <c r="G68" s="42"/>
      <c r="H68" s="254"/>
      <c r="I68" s="155"/>
      <c r="J68" s="51">
        <f t="shared" si="29"/>
        <v>0</v>
      </c>
      <c r="K68" s="51">
        <f>IF(I68=0,0,H68/I68)</f>
        <v>0</v>
      </c>
      <c r="L68" s="239"/>
      <c r="M68" s="156"/>
      <c r="N68" s="155"/>
      <c r="O68" s="319">
        <f t="shared" si="30"/>
        <v>0</v>
      </c>
      <c r="P68" s="321">
        <f>IF(N68=0,0,M68/N68)</f>
        <v>0</v>
      </c>
      <c r="Q68" s="135"/>
      <c r="R68" s="237" t="str">
        <f t="shared" si="27"/>
        <v/>
      </c>
      <c r="S68" s="237" t="str">
        <f t="shared" si="28"/>
        <v/>
      </c>
    </row>
    <row r="69" spans="1:22" ht="15" thickBot="1" x14ac:dyDescent="0.35">
      <c r="A69" s="75"/>
      <c r="B69" s="43"/>
      <c r="C69" s="43"/>
      <c r="D69" s="43"/>
      <c r="E69" s="401"/>
      <c r="F69" s="401"/>
      <c r="G69" s="90">
        <f>SUM(G61:G68)</f>
        <v>0</v>
      </c>
      <c r="H69" s="272">
        <f t="shared" ref="H69:I69" si="31">SUM(H61:H68)</f>
        <v>0</v>
      </c>
      <c r="I69" s="90">
        <f t="shared" si="31"/>
        <v>3</v>
      </c>
      <c r="J69" s="117">
        <f t="shared" si="29"/>
        <v>0</v>
      </c>
      <c r="K69" s="117">
        <f>IF(I69=0,0,H69/I69)</f>
        <v>0</v>
      </c>
      <c r="L69" s="90">
        <f t="shared" ref="L69:N69" si="32">SUM(L61:L68)</f>
        <v>0</v>
      </c>
      <c r="M69" s="90">
        <f t="shared" si="32"/>
        <v>0</v>
      </c>
      <c r="N69" s="90">
        <f t="shared" si="32"/>
        <v>0</v>
      </c>
      <c r="O69" s="170">
        <f t="shared" si="30"/>
        <v>0</v>
      </c>
      <c r="P69" s="322">
        <f>IF(N69=0,0,M69/N69)</f>
        <v>0</v>
      </c>
      <c r="Q69" s="135"/>
      <c r="R69" s="186">
        <f t="shared" si="27"/>
        <v>0</v>
      </c>
      <c r="S69" s="188">
        <f t="shared" si="28"/>
        <v>0</v>
      </c>
    </row>
    <row r="70" spans="1:22" x14ac:dyDescent="0.3">
      <c r="A70" s="135"/>
      <c r="B70" s="135"/>
      <c r="C70" s="135"/>
      <c r="D70" s="135"/>
      <c r="E70" s="135"/>
      <c r="F70" s="135"/>
      <c r="G70" s="135"/>
      <c r="H70" s="150"/>
      <c r="I70" s="150"/>
      <c r="J70" s="135"/>
      <c r="K70" s="135"/>
      <c r="L70" s="135"/>
      <c r="M70" s="135"/>
      <c r="N70" s="135"/>
      <c r="O70" s="135"/>
      <c r="P70" s="135"/>
      <c r="Q70" s="135"/>
      <c r="R70" s="147"/>
      <c r="S70" s="195"/>
    </row>
    <row r="71" spans="1:22" x14ac:dyDescent="0.3">
      <c r="A71" s="135" t="s">
        <v>227</v>
      </c>
      <c r="B71" s="135"/>
      <c r="C71" s="135"/>
      <c r="D71" s="135"/>
      <c r="E71" s="135"/>
      <c r="F71" s="145" t="s">
        <v>228</v>
      </c>
      <c r="G71" s="135"/>
      <c r="H71" s="150"/>
      <c r="I71" s="150"/>
      <c r="J71" s="135"/>
      <c r="K71" s="145" t="s">
        <v>229</v>
      </c>
      <c r="L71" s="145"/>
      <c r="M71" s="135"/>
      <c r="N71" s="135"/>
      <c r="O71" s="145"/>
      <c r="P71" s="135"/>
      <c r="Q71" s="135"/>
      <c r="R71" s="147"/>
      <c r="S71" s="195"/>
    </row>
    <row r="72" spans="1:22" x14ac:dyDescent="0.3">
      <c r="A72" s="135"/>
      <c r="B72" s="135"/>
      <c r="C72" s="135"/>
      <c r="D72" s="135"/>
      <c r="E72" s="135"/>
      <c r="F72" s="145" t="s">
        <v>226</v>
      </c>
      <c r="G72" s="135"/>
      <c r="H72" s="150"/>
      <c r="I72" s="150"/>
      <c r="J72" s="135"/>
      <c r="K72" s="145" t="s">
        <v>230</v>
      </c>
      <c r="L72" s="145"/>
      <c r="M72" s="135"/>
      <c r="N72" s="135"/>
      <c r="O72" s="145"/>
      <c r="P72" s="135"/>
      <c r="Q72" s="135"/>
      <c r="R72" s="147"/>
      <c r="S72" s="195"/>
    </row>
    <row r="73" spans="1:22" ht="15" thickBot="1" x14ac:dyDescent="0.35">
      <c r="A73" s="135"/>
      <c r="B73" s="135"/>
      <c r="C73" s="135"/>
      <c r="D73" s="135"/>
      <c r="E73" s="135"/>
      <c r="F73" s="145"/>
      <c r="G73" s="135"/>
      <c r="H73" s="150"/>
      <c r="I73" s="150"/>
      <c r="J73" s="135"/>
      <c r="K73" s="145"/>
      <c r="L73" s="145"/>
      <c r="M73" s="135"/>
      <c r="N73" s="135"/>
      <c r="O73" s="145"/>
      <c r="P73" s="135"/>
      <c r="Q73" s="135"/>
      <c r="R73" s="147"/>
      <c r="S73" s="195"/>
    </row>
    <row r="74" spans="1:22" ht="48" customHeight="1" thickBot="1" x14ac:dyDescent="0.35">
      <c r="A74" s="135"/>
      <c r="B74" s="135"/>
      <c r="C74" s="135"/>
      <c r="D74" s="135"/>
      <c r="E74" s="135"/>
      <c r="F74" s="135"/>
      <c r="G74" s="135"/>
      <c r="H74" s="150"/>
      <c r="I74" s="150"/>
      <c r="J74" s="231" t="s">
        <v>242</v>
      </c>
      <c r="K74" s="231" t="s">
        <v>243</v>
      </c>
      <c r="L74" s="135"/>
      <c r="M74" s="135"/>
      <c r="N74" s="135"/>
      <c r="O74" s="231" t="s">
        <v>244</v>
      </c>
      <c r="P74" s="231" t="s">
        <v>245</v>
      </c>
      <c r="Q74" s="410" t="s">
        <v>246</v>
      </c>
      <c r="R74" s="411"/>
      <c r="S74" s="410" t="s">
        <v>247</v>
      </c>
      <c r="T74" s="411"/>
    </row>
    <row r="75" spans="1:22" ht="15" thickBot="1" x14ac:dyDescent="0.35">
      <c r="A75" s="146"/>
      <c r="B75" s="135"/>
      <c r="C75" s="135"/>
      <c r="D75" s="135"/>
      <c r="E75" s="135"/>
      <c r="F75" s="146" t="s">
        <v>100</v>
      </c>
      <c r="G75" s="197">
        <f>G12</f>
        <v>9</v>
      </c>
      <c r="H75" s="203">
        <f>H12</f>
        <v>5.2039999999999997</v>
      </c>
      <c r="I75" s="201">
        <f>I12</f>
        <v>223</v>
      </c>
      <c r="J75" s="47">
        <f>IF(G75=0,0,G75/I75)</f>
        <v>4.0358744394618833E-2</v>
      </c>
      <c r="K75" s="47">
        <f>IF(I75=0,0,H75/I75)</f>
        <v>2.3336322869955156E-2</v>
      </c>
      <c r="L75" s="206">
        <f>L12</f>
        <v>0</v>
      </c>
      <c r="M75" s="198">
        <f>M12</f>
        <v>0</v>
      </c>
      <c r="N75" s="201">
        <f>N12</f>
        <v>0</v>
      </c>
      <c r="O75" s="302">
        <f>IF(L75=0,0,L75/N75)</f>
        <v>0</v>
      </c>
      <c r="P75" s="47">
        <f>IF(N75=0,0,M75/N75)</f>
        <v>0</v>
      </c>
      <c r="Q75" s="119" t="s">
        <v>100</v>
      </c>
      <c r="R75" s="120">
        <f>IF((I75+N75)&gt;0,(H75+M75)/(I75+N75),"")</f>
        <v>2.3336322869955156E-2</v>
      </c>
      <c r="S75" s="189">
        <f>IF((I75+N75)&gt;0,(G75+L75)/(I75+N75),"")</f>
        <v>4.0358744394618833E-2</v>
      </c>
      <c r="T75" s="190"/>
    </row>
    <row r="76" spans="1:22" ht="15" thickBot="1" x14ac:dyDescent="0.35">
      <c r="A76" s="146"/>
      <c r="B76" s="135"/>
      <c r="C76" s="135"/>
      <c r="D76" s="135"/>
      <c r="E76" s="135"/>
      <c r="F76" s="146" t="s">
        <v>101</v>
      </c>
      <c r="G76" s="197">
        <f>G21</f>
        <v>1</v>
      </c>
      <c r="H76" s="203">
        <f>H21</f>
        <v>1.2589999999999999</v>
      </c>
      <c r="I76" s="201">
        <f>I21</f>
        <v>152</v>
      </c>
      <c r="J76" s="47">
        <f t="shared" ref="J76:J79" si="33">IF(G76=0,0,G76/I76)</f>
        <v>6.5789473684210523E-3</v>
      </c>
      <c r="K76" s="47">
        <f>IF(I76=0,0,H76/I76)</f>
        <v>8.2828947368421054E-3</v>
      </c>
      <c r="L76" s="206">
        <f>L21</f>
        <v>0</v>
      </c>
      <c r="M76" s="233">
        <f>M21</f>
        <v>0</v>
      </c>
      <c r="N76" s="201">
        <f>N21</f>
        <v>27</v>
      </c>
      <c r="O76" s="302">
        <f t="shared" ref="O76:O79" si="34">IF(L76=0,0,L76/N76)</f>
        <v>0</v>
      </c>
      <c r="P76" s="47">
        <f>IF(N76=0,0,M76/N76)</f>
        <v>0</v>
      </c>
      <c r="Q76" s="121" t="s">
        <v>101</v>
      </c>
      <c r="R76" s="122">
        <f>IF((I76+N76)&gt;0,(H76+M76)/(I76+N76),"")</f>
        <v>7.0335195530726253E-3</v>
      </c>
      <c r="S76" s="191">
        <f>IF((I76+N76)&gt;0,(G76+L76)/(I76+N76),"")</f>
        <v>5.5865921787709499E-3</v>
      </c>
      <c r="T76" s="192"/>
    </row>
    <row r="77" spans="1:22" ht="15" thickBot="1" x14ac:dyDescent="0.35">
      <c r="A77" s="146"/>
      <c r="B77" s="135"/>
      <c r="C77" s="135"/>
      <c r="D77" s="135"/>
      <c r="E77" s="135"/>
      <c r="F77" s="146" t="s">
        <v>102</v>
      </c>
      <c r="G77" s="197">
        <f>G58</f>
        <v>5</v>
      </c>
      <c r="H77" s="203">
        <f>H58</f>
        <v>4.1139999999999999</v>
      </c>
      <c r="I77" s="201">
        <f>I58</f>
        <v>135</v>
      </c>
      <c r="J77" s="47">
        <f t="shared" si="33"/>
        <v>3.7037037037037035E-2</v>
      </c>
      <c r="K77" s="47">
        <f>IF(I77=0,0,H77/I77)</f>
        <v>3.0474074074074074E-2</v>
      </c>
      <c r="L77" s="206">
        <f>L58</f>
        <v>2</v>
      </c>
      <c r="M77" s="198">
        <f>M58</f>
        <v>2.27</v>
      </c>
      <c r="N77" s="201">
        <f>N58</f>
        <v>22</v>
      </c>
      <c r="O77" s="302">
        <f>IF(L77=0,0,L77/N77)</f>
        <v>9.0909090909090912E-2</v>
      </c>
      <c r="P77" s="47">
        <f>IF(N77=0,0,M77/N77)</f>
        <v>0.10318181818181818</v>
      </c>
      <c r="Q77" s="121" t="s">
        <v>102</v>
      </c>
      <c r="R77" s="122">
        <f>IF((I77+N77)&gt;0,(H77+M77)/(I77+N77),"")</f>
        <v>4.0662420382165609E-2</v>
      </c>
      <c r="S77" s="191">
        <f>IF((I77+N77)&gt;0,(G77+L77)/(I77+N77),"")</f>
        <v>4.4585987261146494E-2</v>
      </c>
      <c r="T77" s="192"/>
    </row>
    <row r="78" spans="1:22" ht="15" thickBot="1" x14ac:dyDescent="0.35">
      <c r="A78" s="146"/>
      <c r="B78" s="135"/>
      <c r="C78" s="135"/>
      <c r="D78" s="135"/>
      <c r="E78" s="135"/>
      <c r="F78" s="146" t="s">
        <v>103</v>
      </c>
      <c r="G78" s="199">
        <f>G69</f>
        <v>0</v>
      </c>
      <c r="H78" s="204">
        <f>H69</f>
        <v>0</v>
      </c>
      <c r="I78" s="202">
        <f>I69</f>
        <v>3</v>
      </c>
      <c r="J78" s="47">
        <f t="shared" si="33"/>
        <v>0</v>
      </c>
      <c r="K78" s="205">
        <f>IF(I78=0,0,H78/I78)</f>
        <v>0</v>
      </c>
      <c r="L78" s="207">
        <f>L69</f>
        <v>0</v>
      </c>
      <c r="M78" s="234">
        <f>M69</f>
        <v>0</v>
      </c>
      <c r="N78" s="202">
        <f>N69</f>
        <v>0</v>
      </c>
      <c r="O78" s="302">
        <f t="shared" si="34"/>
        <v>0</v>
      </c>
      <c r="P78" s="205">
        <f>IF(N78=0,0,M78/N78)</f>
        <v>0</v>
      </c>
      <c r="Q78" s="121" t="s">
        <v>103</v>
      </c>
      <c r="R78" s="122">
        <f>IF((I78+N78)&gt;0,(H78+M78)/(I78+N78),"")</f>
        <v>0</v>
      </c>
      <c r="S78" s="191">
        <f>IF((I78+N78)&gt;0,(G78+L78)/(I78+N78),"")</f>
        <v>0</v>
      </c>
      <c r="T78" s="192"/>
      <c r="V78" s="238"/>
    </row>
    <row r="79" spans="1:22" ht="15" thickBot="1" x14ac:dyDescent="0.35">
      <c r="A79" s="146"/>
      <c r="B79" s="135"/>
      <c r="C79" s="135"/>
      <c r="D79" s="135"/>
      <c r="E79" s="135"/>
      <c r="F79" s="146" t="s">
        <v>104</v>
      </c>
      <c r="G79" s="151">
        <f>SUM(G75:G78)</f>
        <v>15</v>
      </c>
      <c r="H79" s="182">
        <f>SUM(H75:H78)</f>
        <v>10.576999999999998</v>
      </c>
      <c r="I79" s="151">
        <f>SUM(I75:I78)</f>
        <v>513</v>
      </c>
      <c r="J79" s="47">
        <f t="shared" si="33"/>
        <v>2.9239766081871343E-2</v>
      </c>
      <c r="K79" s="47">
        <f>IF(I79=0,0,H79/I79)</f>
        <v>2.0617933723196879E-2</v>
      </c>
      <c r="L79" s="208">
        <f>SUM(L75:L78)</f>
        <v>2</v>
      </c>
      <c r="M79" s="182">
        <f>SUM(M75:M78)</f>
        <v>2.27</v>
      </c>
      <c r="N79" s="151">
        <f>SUM(N75:N78)</f>
        <v>49</v>
      </c>
      <c r="O79" s="324">
        <f t="shared" si="34"/>
        <v>4.0816326530612242E-2</v>
      </c>
      <c r="P79" s="47">
        <f>IF(N79=0,0,M79/N79)</f>
        <v>4.6326530612244898E-2</v>
      </c>
      <c r="Q79" s="123" t="s">
        <v>104</v>
      </c>
      <c r="R79" s="124">
        <f>IF((I79+N79)&gt;0,(H79+M79)/(I79+N79),"")</f>
        <v>2.2859430604982203E-2</v>
      </c>
      <c r="S79" s="193">
        <f>IF((I79+N79)&gt;0,(G79+L79)/(I79+N79),"")</f>
        <v>3.0249110320284697E-2</v>
      </c>
      <c r="T79" s="194"/>
    </row>
  </sheetData>
  <mergeCells count="5">
    <mergeCell ref="S74:T74"/>
    <mergeCell ref="H1:K1"/>
    <mergeCell ref="L1:P1"/>
    <mergeCell ref="E69:F69"/>
    <mergeCell ref="Q74:R74"/>
  </mergeCells>
  <pageMargins left="0.7" right="0.7" top="0.78740157499999996" bottom="0.78740157499999996" header="0.3" footer="0.3"/>
  <pageSetup paperSize="9" scale="3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0A1C-89B4-4A9D-BB40-92B0B2D86486}">
  <sheetPr>
    <pageSetUpPr fitToPage="1"/>
  </sheetPr>
  <dimension ref="A1:V79"/>
  <sheetViews>
    <sheetView topLeftCell="A28" zoomScale="90" zoomScaleNormal="90" workbookViewId="0">
      <selection activeCell="F50" sqref="F50"/>
    </sheetView>
  </sheetViews>
  <sheetFormatPr defaultRowHeight="14.4" x14ac:dyDescent="0.3"/>
  <cols>
    <col min="4" max="4" width="3.33203125" hidden="1" customWidth="1"/>
    <col min="5" max="5" width="17.44140625" customWidth="1"/>
    <col min="6" max="6" width="45.33203125" customWidth="1"/>
    <col min="7" max="7" width="15.44140625" customWidth="1"/>
    <col min="8" max="8" width="14.33203125" customWidth="1"/>
    <col min="9" max="10" width="17.109375" customWidth="1"/>
    <col min="11" max="11" width="17.33203125" customWidth="1"/>
    <col min="12" max="12" width="14.109375" customWidth="1"/>
    <col min="13" max="13" width="14" customWidth="1"/>
    <col min="14" max="14" width="14.33203125" customWidth="1"/>
    <col min="15" max="15" width="16.5546875" customWidth="1"/>
    <col min="16" max="16" width="15.44140625" customWidth="1"/>
    <col min="18" max="19" width="14.5546875" bestFit="1" customWidth="1"/>
  </cols>
  <sheetData>
    <row r="1" spans="1:20" ht="15" thickBot="1" x14ac:dyDescent="0.35">
      <c r="A1" s="132" t="s">
        <v>254</v>
      </c>
      <c r="B1" s="133"/>
      <c r="C1" s="133"/>
      <c r="D1" s="133"/>
      <c r="E1" s="133"/>
      <c r="F1" s="134"/>
      <c r="G1" s="273"/>
      <c r="H1" s="412" t="s">
        <v>239</v>
      </c>
      <c r="I1" s="412"/>
      <c r="J1" s="412"/>
      <c r="K1" s="413"/>
      <c r="L1" s="414" t="s">
        <v>240</v>
      </c>
      <c r="M1" s="415"/>
      <c r="N1" s="415"/>
      <c r="O1" s="415"/>
      <c r="P1" s="416"/>
      <c r="Q1" s="135"/>
      <c r="R1" s="147"/>
      <c r="S1" s="195"/>
    </row>
    <row r="2" spans="1:20" ht="152.4" thickBot="1" x14ac:dyDescent="0.35">
      <c r="A2" s="64"/>
      <c r="B2" s="1"/>
      <c r="C2" s="1"/>
      <c r="D2" s="1"/>
      <c r="E2" s="1" t="s">
        <v>123</v>
      </c>
      <c r="F2" s="1" t="s">
        <v>0</v>
      </c>
      <c r="G2" s="33" t="s">
        <v>248</v>
      </c>
      <c r="H2" s="265" t="s">
        <v>249</v>
      </c>
      <c r="I2" s="327" t="s">
        <v>250</v>
      </c>
      <c r="J2" s="328" t="s">
        <v>112</v>
      </c>
      <c r="K2" s="328" t="s">
        <v>241</v>
      </c>
      <c r="L2" s="58" t="s">
        <v>251</v>
      </c>
      <c r="M2" s="58" t="s">
        <v>252</v>
      </c>
      <c r="N2" s="327" t="s">
        <v>253</v>
      </c>
      <c r="O2" s="328" t="s">
        <v>112</v>
      </c>
      <c r="P2" s="328" t="s">
        <v>241</v>
      </c>
      <c r="Q2" s="135"/>
      <c r="R2" s="325" t="s">
        <v>255</v>
      </c>
      <c r="S2" s="325" t="s">
        <v>256</v>
      </c>
    </row>
    <row r="3" spans="1:20" x14ac:dyDescent="0.3">
      <c r="A3" s="65" t="s">
        <v>32</v>
      </c>
      <c r="B3" s="3"/>
      <c r="C3" s="3"/>
      <c r="D3" s="3"/>
      <c r="E3" s="4"/>
      <c r="F3" s="4"/>
      <c r="G3" s="274">
        <v>10</v>
      </c>
      <c r="H3" s="275">
        <v>6.85</v>
      </c>
      <c r="I3" s="274">
        <v>301</v>
      </c>
      <c r="J3" s="330">
        <f>IF(G3=0,0,G3/I3)</f>
        <v>3.3222591362126248E-2</v>
      </c>
      <c r="K3" s="330">
        <f>IF(I3=0,0,H3/I3)</f>
        <v>2.2757475083056478E-2</v>
      </c>
      <c r="L3" s="331">
        <v>0</v>
      </c>
      <c r="M3" s="91">
        <v>0</v>
      </c>
      <c r="N3" s="152">
        <v>6</v>
      </c>
      <c r="O3" s="55">
        <f t="shared" ref="O3:O11" si="0">IF(L3=0,0,L3/N3)</f>
        <v>0</v>
      </c>
      <c r="P3" s="330">
        <f t="shared" ref="P3:P11" si="1">IF(N3=0,0,M3/N3)</f>
        <v>0</v>
      </c>
      <c r="Q3" s="135"/>
      <c r="R3" s="186">
        <f t="shared" ref="R3:R12" si="2">IF((I3+N3)&gt;0,(H3+M3)/(I3+N3),"")</f>
        <v>2.2312703583061887E-2</v>
      </c>
      <c r="S3" s="188">
        <f t="shared" ref="S3:S12" si="3">IF((I3+N3)&gt;0,(G3+L3)/(I3+N3),"")</f>
        <v>3.2573289902280131E-2</v>
      </c>
    </row>
    <row r="4" spans="1:20" x14ac:dyDescent="0.3">
      <c r="A4" s="66"/>
      <c r="B4" s="6"/>
      <c r="C4" s="6"/>
      <c r="D4" s="6"/>
      <c r="E4" s="7" t="s">
        <v>2</v>
      </c>
      <c r="F4" s="255" t="s">
        <v>3</v>
      </c>
      <c r="G4" s="8">
        <v>1</v>
      </c>
      <c r="H4" s="266">
        <v>0.83699999999999997</v>
      </c>
      <c r="I4" s="8">
        <v>17</v>
      </c>
      <c r="J4" s="329">
        <f t="shared" ref="J4:J11" si="4">IF(G4=0,0,G4/I4)</f>
        <v>5.8823529411764705E-2</v>
      </c>
      <c r="K4" s="329">
        <f t="shared" ref="K4:K11" si="5">IF(I4=0,0,H4/I4)</f>
        <v>4.9235294117647058E-2</v>
      </c>
      <c r="L4" s="332"/>
      <c r="M4" s="108"/>
      <c r="N4" s="108"/>
      <c r="O4" s="349">
        <f t="shared" si="0"/>
        <v>0</v>
      </c>
      <c r="P4" s="329">
        <f t="shared" si="1"/>
        <v>0</v>
      </c>
      <c r="Q4" s="135"/>
      <c r="R4" s="237">
        <f t="shared" si="2"/>
        <v>4.9235294117647058E-2</v>
      </c>
      <c r="S4" s="237">
        <f t="shared" si="3"/>
        <v>5.8823529411764705E-2</v>
      </c>
      <c r="T4" s="238"/>
    </row>
    <row r="5" spans="1:20" x14ac:dyDescent="0.3">
      <c r="A5" s="66"/>
      <c r="B5" s="6"/>
      <c r="C5" s="6"/>
      <c r="D5" s="6"/>
      <c r="E5" s="7" t="s">
        <v>4</v>
      </c>
      <c r="F5" s="255" t="s">
        <v>3</v>
      </c>
      <c r="G5" s="8">
        <v>1</v>
      </c>
      <c r="H5" s="266">
        <v>0.441</v>
      </c>
      <c r="I5" s="8">
        <v>26</v>
      </c>
      <c r="J5" s="329">
        <f t="shared" si="4"/>
        <v>3.8461538461538464E-2</v>
      </c>
      <c r="K5" s="329">
        <f t="shared" si="5"/>
        <v>1.6961538461538462E-2</v>
      </c>
      <c r="L5" s="332"/>
      <c r="M5" s="108"/>
      <c r="N5" s="108"/>
      <c r="O5" s="349">
        <f t="shared" si="0"/>
        <v>0</v>
      </c>
      <c r="P5" s="329">
        <f t="shared" si="1"/>
        <v>0</v>
      </c>
      <c r="Q5" s="135"/>
      <c r="R5" s="237">
        <f t="shared" si="2"/>
        <v>1.6961538461538462E-2</v>
      </c>
      <c r="S5" s="237">
        <f t="shared" si="3"/>
        <v>3.8461538461538464E-2</v>
      </c>
    </row>
    <row r="6" spans="1:20" x14ac:dyDescent="0.3">
      <c r="A6" s="66"/>
      <c r="B6" s="6"/>
      <c r="C6" s="6"/>
      <c r="D6" s="6"/>
      <c r="E6" s="7" t="s">
        <v>5</v>
      </c>
      <c r="F6" s="255" t="s">
        <v>6</v>
      </c>
      <c r="G6" s="8">
        <v>2</v>
      </c>
      <c r="H6" s="266">
        <v>0.88200000000000001</v>
      </c>
      <c r="I6" s="8">
        <v>26</v>
      </c>
      <c r="J6" s="329">
        <f t="shared" si="4"/>
        <v>7.6923076923076927E-2</v>
      </c>
      <c r="K6" s="329">
        <f t="shared" si="5"/>
        <v>3.3923076923076924E-2</v>
      </c>
      <c r="L6" s="333"/>
      <c r="M6" s="246"/>
      <c r="N6" s="108"/>
      <c r="O6" s="349">
        <f t="shared" si="0"/>
        <v>0</v>
      </c>
      <c r="P6" s="329">
        <f t="shared" si="1"/>
        <v>0</v>
      </c>
      <c r="Q6" s="135"/>
      <c r="R6" s="237">
        <f t="shared" si="2"/>
        <v>3.3923076923076924E-2</v>
      </c>
      <c r="S6" s="237">
        <f t="shared" si="3"/>
        <v>7.6923076923076927E-2</v>
      </c>
    </row>
    <row r="7" spans="1:20" x14ac:dyDescent="0.3">
      <c r="A7" s="66"/>
      <c r="B7" s="6"/>
      <c r="C7" s="6"/>
      <c r="D7" s="6"/>
      <c r="E7" s="7" t="s">
        <v>7</v>
      </c>
      <c r="F7" s="255" t="s">
        <v>6</v>
      </c>
      <c r="G7" s="8">
        <v>5</v>
      </c>
      <c r="H7" s="266">
        <v>4.1079999999999997</v>
      </c>
      <c r="I7" s="8">
        <v>216</v>
      </c>
      <c r="J7" s="329">
        <f t="shared" si="4"/>
        <v>2.3148148148148147E-2</v>
      </c>
      <c r="K7" s="329">
        <f t="shared" si="5"/>
        <v>1.9018518518518518E-2</v>
      </c>
      <c r="L7" s="333"/>
      <c r="M7" s="246"/>
      <c r="N7" s="108"/>
      <c r="O7" s="349">
        <f t="shared" si="0"/>
        <v>0</v>
      </c>
      <c r="P7" s="329">
        <f t="shared" si="1"/>
        <v>0</v>
      </c>
      <c r="Q7" s="135"/>
      <c r="R7" s="237">
        <f t="shared" si="2"/>
        <v>1.9018518518518518E-2</v>
      </c>
      <c r="S7" s="237">
        <f t="shared" si="3"/>
        <v>2.3148148148148147E-2</v>
      </c>
    </row>
    <row r="8" spans="1:20" x14ac:dyDescent="0.3">
      <c r="A8" s="66"/>
      <c r="B8" s="6"/>
      <c r="C8" s="6"/>
      <c r="D8" s="6"/>
      <c r="E8" s="7" t="s">
        <v>33</v>
      </c>
      <c r="F8" s="255" t="s">
        <v>6</v>
      </c>
      <c r="G8" s="8"/>
      <c r="H8" s="266"/>
      <c r="I8" s="8">
        <v>6</v>
      </c>
      <c r="J8" s="329">
        <f t="shared" si="4"/>
        <v>0</v>
      </c>
      <c r="K8" s="329">
        <f t="shared" si="5"/>
        <v>0</v>
      </c>
      <c r="L8" s="332"/>
      <c r="M8" s="108"/>
      <c r="N8" s="108">
        <v>6</v>
      </c>
      <c r="O8" s="349">
        <f t="shared" si="0"/>
        <v>0</v>
      </c>
      <c r="P8" s="329">
        <f t="shared" si="1"/>
        <v>0</v>
      </c>
      <c r="Q8" s="135"/>
      <c r="R8" s="237">
        <f t="shared" si="2"/>
        <v>0</v>
      </c>
      <c r="S8" s="237">
        <f t="shared" si="3"/>
        <v>0</v>
      </c>
    </row>
    <row r="9" spans="1:20" x14ac:dyDescent="0.3">
      <c r="A9" s="66"/>
      <c r="B9" s="6"/>
      <c r="C9" s="6"/>
      <c r="D9" s="6"/>
      <c r="E9" s="7" t="s">
        <v>9</v>
      </c>
      <c r="F9" s="255" t="s">
        <v>93</v>
      </c>
      <c r="G9" s="8"/>
      <c r="H9" s="266"/>
      <c r="I9" s="8"/>
      <c r="J9" s="329">
        <f t="shared" si="4"/>
        <v>0</v>
      </c>
      <c r="K9" s="329">
        <f t="shared" si="5"/>
        <v>0</v>
      </c>
      <c r="L9" s="332"/>
      <c r="M9" s="84"/>
      <c r="N9" s="108"/>
      <c r="O9" s="349">
        <f t="shared" si="0"/>
        <v>0</v>
      </c>
      <c r="P9" s="329">
        <f t="shared" si="1"/>
        <v>0</v>
      </c>
      <c r="Q9" s="135"/>
      <c r="R9" s="237" t="str">
        <f t="shared" si="2"/>
        <v/>
      </c>
      <c r="S9" s="237" t="str">
        <f t="shared" si="3"/>
        <v/>
      </c>
    </row>
    <row r="10" spans="1:20" x14ac:dyDescent="0.3">
      <c r="A10" s="66"/>
      <c r="B10" s="6"/>
      <c r="C10" s="6"/>
      <c r="D10" s="6"/>
      <c r="E10" s="8" t="s">
        <v>87</v>
      </c>
      <c r="F10" s="256" t="s">
        <v>8</v>
      </c>
      <c r="G10" s="8"/>
      <c r="H10" s="266"/>
      <c r="I10" s="8">
        <v>4</v>
      </c>
      <c r="J10" s="329">
        <f t="shared" si="4"/>
        <v>0</v>
      </c>
      <c r="K10" s="329">
        <f t="shared" si="5"/>
        <v>0</v>
      </c>
      <c r="L10" s="332"/>
      <c r="M10" s="108"/>
      <c r="N10" s="108"/>
      <c r="O10" s="349">
        <f t="shared" si="0"/>
        <v>0</v>
      </c>
      <c r="P10" s="329">
        <f t="shared" si="1"/>
        <v>0</v>
      </c>
      <c r="Q10" s="135"/>
      <c r="R10" s="237">
        <f t="shared" si="2"/>
        <v>0</v>
      </c>
      <c r="S10" s="237">
        <f t="shared" si="3"/>
        <v>0</v>
      </c>
    </row>
    <row r="11" spans="1:20" x14ac:dyDescent="0.3">
      <c r="A11" s="66"/>
      <c r="B11" s="6"/>
      <c r="C11" s="6"/>
      <c r="D11" s="6"/>
      <c r="E11" s="8" t="s">
        <v>88</v>
      </c>
      <c r="F11" s="256" t="s">
        <v>8</v>
      </c>
      <c r="G11" s="8">
        <v>1</v>
      </c>
      <c r="H11" s="266">
        <v>0.58599999999999997</v>
      </c>
      <c r="I11" s="8">
        <v>6</v>
      </c>
      <c r="J11" s="329">
        <f t="shared" si="4"/>
        <v>0.16666666666666666</v>
      </c>
      <c r="K11" s="329">
        <f t="shared" si="5"/>
        <v>9.7666666666666666E-2</v>
      </c>
      <c r="L11" s="332"/>
      <c r="M11" s="108"/>
      <c r="N11" s="108"/>
      <c r="O11" s="349">
        <f t="shared" si="0"/>
        <v>0</v>
      </c>
      <c r="P11" s="329">
        <f t="shared" si="1"/>
        <v>0</v>
      </c>
      <c r="Q11" s="135"/>
      <c r="R11" s="237">
        <f t="shared" si="2"/>
        <v>9.7666666666666666E-2</v>
      </c>
      <c r="S11" s="237">
        <f t="shared" si="3"/>
        <v>0.16666666666666666</v>
      </c>
    </row>
    <row r="12" spans="1:20" ht="15" thickBot="1" x14ac:dyDescent="0.35">
      <c r="A12" s="67"/>
      <c r="B12" s="9"/>
      <c r="C12" s="9"/>
      <c r="D12" s="9"/>
      <c r="E12" s="9"/>
      <c r="F12" s="10"/>
      <c r="G12" s="94">
        <f>SUM(G4:G11)</f>
        <v>10</v>
      </c>
      <c r="H12" s="267">
        <f>SUM(H4:H11)</f>
        <v>6.8540000000000001</v>
      </c>
      <c r="I12" s="94">
        <f t="shared" ref="I12" si="6">SUM(I4:I11)</f>
        <v>301</v>
      </c>
      <c r="J12" s="114">
        <f>IF(G12=0,0,G12/I12)</f>
        <v>3.3222591362126248E-2</v>
      </c>
      <c r="K12" s="114">
        <f>IF(I12=0,0,H12/I12)</f>
        <v>2.2770764119601328E-2</v>
      </c>
      <c r="L12" s="94">
        <f>SUM(L4:L11)</f>
        <v>0</v>
      </c>
      <c r="M12" s="62">
        <f>SUM(M4:M11)</f>
        <v>0</v>
      </c>
      <c r="N12" s="94">
        <f t="shared" ref="N12" si="7">SUM(N4:N11)</f>
        <v>6</v>
      </c>
      <c r="O12" s="114">
        <f t="shared" ref="O12" si="8">IF(L12=0,0,L12/N12)</f>
        <v>0</v>
      </c>
      <c r="P12" s="306">
        <f t="shared" ref="P12" si="9">IF(N12=0,0,M12/N12)</f>
        <v>0</v>
      </c>
      <c r="Q12" s="135"/>
      <c r="R12" s="186">
        <f t="shared" si="2"/>
        <v>2.2325732899022802E-2</v>
      </c>
      <c r="S12" s="188">
        <f t="shared" si="3"/>
        <v>3.2573289902280131E-2</v>
      </c>
    </row>
    <row r="13" spans="1:20" ht="152.4" thickBot="1" x14ac:dyDescent="0.35">
      <c r="A13" s="278"/>
      <c r="B13" s="279"/>
      <c r="C13" s="279"/>
      <c r="D13" s="279"/>
      <c r="E13" s="279" t="s">
        <v>123</v>
      </c>
      <c r="F13" s="279" t="s">
        <v>0</v>
      </c>
      <c r="G13" s="33" t="s">
        <v>248</v>
      </c>
      <c r="H13" s="265" t="s">
        <v>249</v>
      </c>
      <c r="I13" s="327" t="s">
        <v>250</v>
      </c>
      <c r="J13" s="328" t="s">
        <v>112</v>
      </c>
      <c r="K13" s="328" t="s">
        <v>241</v>
      </c>
      <c r="L13" s="58" t="s">
        <v>251</v>
      </c>
      <c r="M13" s="58" t="s">
        <v>252</v>
      </c>
      <c r="N13" s="327" t="s">
        <v>253</v>
      </c>
      <c r="O13" s="328" t="s">
        <v>112</v>
      </c>
      <c r="P13" s="328" t="s">
        <v>241</v>
      </c>
      <c r="Q13" s="135"/>
      <c r="R13" s="147"/>
      <c r="S13" s="195"/>
    </row>
    <row r="14" spans="1:20" x14ac:dyDescent="0.3">
      <c r="A14" s="284" t="s">
        <v>34</v>
      </c>
      <c r="B14" s="285"/>
      <c r="C14" s="285"/>
      <c r="D14" s="285"/>
      <c r="E14" s="285"/>
      <c r="F14" s="285"/>
      <c r="G14" s="286">
        <v>1</v>
      </c>
      <c r="H14" s="268" t="s">
        <v>268</v>
      </c>
      <c r="I14" s="286">
        <v>469</v>
      </c>
      <c r="J14" s="335">
        <f>IF(G14=0,0,G14/I14)</f>
        <v>2.1321961620469083E-3</v>
      </c>
      <c r="K14" s="335" t="e">
        <f>IF(I14=0,0,H14/I14)</f>
        <v>#VALUE!</v>
      </c>
      <c r="L14" s="340">
        <v>1</v>
      </c>
      <c r="M14" s="352">
        <v>0.39</v>
      </c>
      <c r="N14" s="289">
        <v>64</v>
      </c>
      <c r="O14" s="335">
        <f t="shared" ref="O14:O20" si="10">IF(L14=0,0,L14/N14)</f>
        <v>1.5625E-2</v>
      </c>
      <c r="P14" s="335">
        <f t="shared" ref="P14:P20" si="11">IF(N14=0,0,M14/N14)</f>
        <v>6.0937500000000002E-3</v>
      </c>
      <c r="Q14" s="135"/>
      <c r="R14" s="186" t="e">
        <f t="shared" ref="R14:R21" si="12">IF((I14+N14)&gt;0,(H14+M14)/(I14+N14),"")</f>
        <v>#VALUE!</v>
      </c>
      <c r="S14" s="188">
        <f t="shared" ref="S14:S21" si="13">IF((I14+N14)&gt;0,(G14+L14)/(I14+N14),"")</f>
        <v>3.7523452157598499E-3</v>
      </c>
    </row>
    <row r="15" spans="1:20" x14ac:dyDescent="0.3">
      <c r="A15" s="69"/>
      <c r="B15" s="11"/>
      <c r="C15" s="11"/>
      <c r="D15" s="11"/>
      <c r="E15" s="12" t="s">
        <v>35</v>
      </c>
      <c r="F15" s="257" t="s">
        <v>231</v>
      </c>
      <c r="G15" s="13"/>
      <c r="H15" s="248"/>
      <c r="I15" s="13">
        <v>94</v>
      </c>
      <c r="J15" s="334">
        <f t="shared" ref="J15:J20" si="14">IF(G15=0,0,G15/I15)</f>
        <v>0</v>
      </c>
      <c r="K15" s="334">
        <f t="shared" ref="K15:K20" si="15">IF(I15=0,0,H15/I15)</f>
        <v>0</v>
      </c>
      <c r="L15" s="341"/>
      <c r="M15" s="85"/>
      <c r="N15" s="110">
        <v>16</v>
      </c>
      <c r="O15" s="334">
        <f t="shared" si="10"/>
        <v>0</v>
      </c>
      <c r="P15" s="334">
        <f t="shared" si="11"/>
        <v>0</v>
      </c>
      <c r="Q15" s="135"/>
      <c r="R15" s="237">
        <f t="shared" si="12"/>
        <v>0</v>
      </c>
      <c r="S15" s="237">
        <f t="shared" si="13"/>
        <v>0</v>
      </c>
    </row>
    <row r="16" spans="1:20" x14ac:dyDescent="0.3">
      <c r="A16" s="69"/>
      <c r="B16" s="11"/>
      <c r="C16" s="11"/>
      <c r="D16" s="11"/>
      <c r="E16" s="12" t="s">
        <v>11</v>
      </c>
      <c r="F16" s="257" t="s">
        <v>232</v>
      </c>
      <c r="G16" s="13"/>
      <c r="H16" s="248"/>
      <c r="I16" s="13">
        <v>54</v>
      </c>
      <c r="J16" s="334">
        <f t="shared" si="14"/>
        <v>0</v>
      </c>
      <c r="K16" s="334">
        <f t="shared" si="15"/>
        <v>0</v>
      </c>
      <c r="L16" s="341"/>
      <c r="M16" s="85"/>
      <c r="N16" s="110"/>
      <c r="O16" s="334">
        <f t="shared" si="10"/>
        <v>0</v>
      </c>
      <c r="P16" s="334">
        <f t="shared" si="11"/>
        <v>0</v>
      </c>
      <c r="Q16" s="135"/>
      <c r="R16" s="237">
        <f t="shared" si="12"/>
        <v>0</v>
      </c>
      <c r="S16" s="237">
        <f t="shared" si="13"/>
        <v>0</v>
      </c>
    </row>
    <row r="17" spans="1:19" x14ac:dyDescent="0.3">
      <c r="A17" s="69"/>
      <c r="B17" s="11"/>
      <c r="C17" s="11"/>
      <c r="D17" s="11"/>
      <c r="E17" s="12" t="s">
        <v>13</v>
      </c>
      <c r="F17" s="257" t="s">
        <v>232</v>
      </c>
      <c r="G17" s="13"/>
      <c r="H17" s="248"/>
      <c r="I17" s="13">
        <v>240</v>
      </c>
      <c r="J17" s="334">
        <f t="shared" si="14"/>
        <v>0</v>
      </c>
      <c r="K17" s="334">
        <f t="shared" si="15"/>
        <v>0</v>
      </c>
      <c r="L17" s="341"/>
      <c r="M17" s="85"/>
      <c r="N17" s="110">
        <v>16</v>
      </c>
      <c r="O17" s="334">
        <f t="shared" si="10"/>
        <v>0</v>
      </c>
      <c r="P17" s="334">
        <f t="shared" si="11"/>
        <v>0</v>
      </c>
      <c r="Q17" s="135"/>
      <c r="R17" s="237">
        <f t="shared" si="12"/>
        <v>0</v>
      </c>
      <c r="S17" s="237">
        <f t="shared" si="13"/>
        <v>0</v>
      </c>
    </row>
    <row r="18" spans="1:19" x14ac:dyDescent="0.3">
      <c r="A18" s="69"/>
      <c r="B18" s="11"/>
      <c r="C18" s="11"/>
      <c r="D18" s="11"/>
      <c r="E18" s="12" t="s">
        <v>15</v>
      </c>
      <c r="F18" s="257" t="s">
        <v>233</v>
      </c>
      <c r="G18" s="13">
        <v>1</v>
      </c>
      <c r="H18" s="248">
        <v>0.63100000000000001</v>
      </c>
      <c r="I18" s="13">
        <v>76</v>
      </c>
      <c r="J18" s="334">
        <f t="shared" si="14"/>
        <v>1.3157894736842105E-2</v>
      </c>
      <c r="K18" s="334">
        <f t="shared" si="15"/>
        <v>8.3026315789473688E-3</v>
      </c>
      <c r="L18" s="341">
        <v>1</v>
      </c>
      <c r="M18" s="85">
        <v>0.39300000000000002</v>
      </c>
      <c r="N18" s="110">
        <v>32</v>
      </c>
      <c r="O18" s="334">
        <f t="shared" si="10"/>
        <v>3.125E-2</v>
      </c>
      <c r="P18" s="334">
        <f t="shared" si="11"/>
        <v>1.228125E-2</v>
      </c>
      <c r="Q18" s="135"/>
      <c r="R18" s="237">
        <f t="shared" si="12"/>
        <v>9.4814814814814814E-3</v>
      </c>
      <c r="S18" s="237">
        <f t="shared" si="13"/>
        <v>1.8518518518518517E-2</v>
      </c>
    </row>
    <row r="19" spans="1:19" x14ac:dyDescent="0.3">
      <c r="A19" s="69"/>
      <c r="B19" s="11"/>
      <c r="C19" s="11"/>
      <c r="D19" s="11"/>
      <c r="E19" s="13" t="s">
        <v>89</v>
      </c>
      <c r="F19" s="258" t="s">
        <v>64</v>
      </c>
      <c r="G19" s="13"/>
      <c r="H19" s="248"/>
      <c r="I19" s="13">
        <v>5</v>
      </c>
      <c r="J19" s="334">
        <f t="shared" si="14"/>
        <v>0</v>
      </c>
      <c r="K19" s="334">
        <f t="shared" si="15"/>
        <v>0</v>
      </c>
      <c r="L19" s="341"/>
      <c r="M19" s="85"/>
      <c r="N19" s="110"/>
      <c r="O19" s="334">
        <f t="shared" si="10"/>
        <v>0</v>
      </c>
      <c r="P19" s="334">
        <f t="shared" si="11"/>
        <v>0</v>
      </c>
      <c r="Q19" s="135"/>
      <c r="R19" s="237">
        <f t="shared" si="12"/>
        <v>0</v>
      </c>
      <c r="S19" s="237">
        <f t="shared" si="13"/>
        <v>0</v>
      </c>
    </row>
    <row r="20" spans="1:19" x14ac:dyDescent="0.3">
      <c r="A20" s="69"/>
      <c r="B20" s="11"/>
      <c r="C20" s="11"/>
      <c r="D20" s="11"/>
      <c r="E20" s="13" t="s">
        <v>90</v>
      </c>
      <c r="F20" s="258" t="s">
        <v>64</v>
      </c>
      <c r="G20" s="13"/>
      <c r="H20" s="248"/>
      <c r="I20" s="13"/>
      <c r="J20" s="334">
        <f t="shared" si="14"/>
        <v>0</v>
      </c>
      <c r="K20" s="334">
        <f t="shared" si="15"/>
        <v>0</v>
      </c>
      <c r="L20" s="341"/>
      <c r="M20" s="85"/>
      <c r="N20" s="110"/>
      <c r="O20" s="334">
        <f t="shared" si="10"/>
        <v>0</v>
      </c>
      <c r="P20" s="334">
        <f t="shared" si="11"/>
        <v>0</v>
      </c>
      <c r="Q20" s="135"/>
      <c r="R20" s="237" t="str">
        <f t="shared" si="12"/>
        <v/>
      </c>
      <c r="S20" s="237" t="str">
        <f t="shared" si="13"/>
        <v/>
      </c>
    </row>
    <row r="21" spans="1:19" ht="15" thickBot="1" x14ac:dyDescent="0.35">
      <c r="A21" s="70"/>
      <c r="B21" s="14"/>
      <c r="C21" s="14"/>
      <c r="D21" s="14"/>
      <c r="E21" s="14"/>
      <c r="F21" s="15"/>
      <c r="G21" s="87">
        <f>SUM(G15:G20)</f>
        <v>1</v>
      </c>
      <c r="H21" s="269">
        <f t="shared" ref="H21" si="16">SUM(H15:H20)</f>
        <v>0.63100000000000001</v>
      </c>
      <c r="I21" s="87">
        <f>SUM(I15:I20)</f>
        <v>469</v>
      </c>
      <c r="J21" s="290">
        <f t="shared" ref="J21" si="17">IF(G21=0,0,G21/I21)</f>
        <v>2.1321961620469083E-3</v>
      </c>
      <c r="K21" s="290">
        <f t="shared" ref="K21" si="18">IF(I21=0,0,H21/I21)</f>
        <v>1.3454157782515992E-3</v>
      </c>
      <c r="L21" s="87">
        <f t="shared" ref="L21:M21" si="19">SUM(L15:L20)</f>
        <v>1</v>
      </c>
      <c r="M21" s="88">
        <f t="shared" si="19"/>
        <v>0.39300000000000002</v>
      </c>
      <c r="N21" s="229">
        <f>SUM(N15:N20)</f>
        <v>64</v>
      </c>
      <c r="O21" s="350">
        <f t="shared" ref="O21" si="20">IF(L21=0,0,L21/N21)</f>
        <v>1.5625E-2</v>
      </c>
      <c r="P21" s="310">
        <f t="shared" ref="P21" si="21">IF(N21=0,0,M21/N21)</f>
        <v>6.1406250000000002E-3</v>
      </c>
      <c r="Q21" s="135"/>
      <c r="R21" s="186">
        <f t="shared" si="12"/>
        <v>1.9212007504690431E-3</v>
      </c>
      <c r="S21" s="188">
        <f t="shared" si="13"/>
        <v>3.7523452157598499E-3</v>
      </c>
    </row>
    <row r="22" spans="1:19" ht="152.4" thickBot="1" x14ac:dyDescent="0.35">
      <c r="A22" s="278"/>
      <c r="B22" s="279"/>
      <c r="C22" s="279"/>
      <c r="D22" s="279"/>
      <c r="E22" s="279" t="s">
        <v>123</v>
      </c>
      <c r="F22" s="279" t="s">
        <v>0</v>
      </c>
      <c r="G22" s="33" t="s">
        <v>248</v>
      </c>
      <c r="H22" s="265" t="s">
        <v>249</v>
      </c>
      <c r="I22" s="327" t="s">
        <v>250</v>
      </c>
      <c r="J22" s="328" t="s">
        <v>112</v>
      </c>
      <c r="K22" s="328" t="s">
        <v>241</v>
      </c>
      <c r="L22" s="58" t="s">
        <v>251</v>
      </c>
      <c r="M22" s="58" t="s">
        <v>252</v>
      </c>
      <c r="N22" s="327" t="s">
        <v>253</v>
      </c>
      <c r="O22" s="328" t="s">
        <v>112</v>
      </c>
      <c r="P22" s="328" t="s">
        <v>241</v>
      </c>
      <c r="Q22" s="135"/>
      <c r="R22" s="147"/>
      <c r="S22" s="195"/>
    </row>
    <row r="23" spans="1:19" x14ac:dyDescent="0.3">
      <c r="A23" s="71" t="s">
        <v>37</v>
      </c>
      <c r="B23" s="16"/>
      <c r="C23" s="16"/>
      <c r="D23" s="16"/>
      <c r="E23" s="17"/>
      <c r="F23" s="17"/>
      <c r="G23" s="291">
        <v>7</v>
      </c>
      <c r="H23" s="249">
        <v>7.44</v>
      </c>
      <c r="I23" s="98">
        <v>185</v>
      </c>
      <c r="J23" s="339">
        <f>IF(I23=0,0,G23/I23)</f>
        <v>3.783783783783784E-2</v>
      </c>
      <c r="K23" s="339">
        <f>IF(I23=0,0,H23/I23)</f>
        <v>4.0216216216216218E-2</v>
      </c>
      <c r="L23" s="336">
        <v>1</v>
      </c>
      <c r="M23" s="294">
        <v>1.25</v>
      </c>
      <c r="N23" s="98">
        <v>57</v>
      </c>
      <c r="O23" s="339">
        <f t="shared" ref="O23:O57" si="22">IF(L23=0,0,L23/N23)</f>
        <v>1.7543859649122806E-2</v>
      </c>
      <c r="P23" s="339">
        <f t="shared" ref="P23:P57" si="23">IF(N23=0,0,M23/N23)</f>
        <v>2.1929824561403508E-2</v>
      </c>
      <c r="Q23" s="135"/>
      <c r="R23" s="186">
        <f t="shared" ref="R23:R43" si="24">IF((I23+N23)&gt;0,(H23+M23)/(I23+N23),"")</f>
        <v>3.5909090909090911E-2</v>
      </c>
      <c r="S23" s="188">
        <f>IF((I23+N23)&gt;0,(G23+L23)/(I23+N23),"")</f>
        <v>3.3057851239669422E-2</v>
      </c>
    </row>
    <row r="24" spans="1:19" x14ac:dyDescent="0.3">
      <c r="A24" s="72"/>
      <c r="B24" s="18"/>
      <c r="C24" s="18"/>
      <c r="D24" s="18"/>
      <c r="E24" s="19" t="s">
        <v>214</v>
      </c>
      <c r="F24" s="259" t="s">
        <v>86</v>
      </c>
      <c r="G24" s="20"/>
      <c r="H24" s="118"/>
      <c r="I24" s="100">
        <v>1</v>
      </c>
      <c r="J24" s="339">
        <f t="shared" ref="J24:J58" si="25">IF(I24=0,0,G24/I24)</f>
        <v>0</v>
      </c>
      <c r="K24" s="56">
        <f t="shared" ref="K24:K57" si="26">IF(I24=0,0,H24/I24)</f>
        <v>0</v>
      </c>
      <c r="L24" s="337">
        <v>1</v>
      </c>
      <c r="M24" s="86">
        <v>1.25</v>
      </c>
      <c r="N24" s="100">
        <v>1</v>
      </c>
      <c r="O24" s="56">
        <f t="shared" si="22"/>
        <v>1</v>
      </c>
      <c r="P24" s="56">
        <f t="shared" si="23"/>
        <v>1.25</v>
      </c>
      <c r="Q24" s="135"/>
      <c r="R24" s="237">
        <f>IF((I24+N24)&gt;0,(H24+M24)/(I24+N24),"")</f>
        <v>0.625</v>
      </c>
      <c r="S24" s="237">
        <f>IF((I24+N24)&gt;0,(G24+L24)/(I24+N24),"")</f>
        <v>0.5</v>
      </c>
    </row>
    <row r="25" spans="1:19" x14ac:dyDescent="0.3">
      <c r="A25" s="72"/>
      <c r="B25" s="18"/>
      <c r="C25" s="18"/>
      <c r="D25" s="18"/>
      <c r="E25" s="19" t="s">
        <v>215</v>
      </c>
      <c r="F25" s="259" t="s">
        <v>86</v>
      </c>
      <c r="G25" s="20"/>
      <c r="H25" s="118"/>
      <c r="I25" s="100">
        <v>2</v>
      </c>
      <c r="J25" s="339">
        <f t="shared" si="25"/>
        <v>0</v>
      </c>
      <c r="K25" s="56">
        <f t="shared" si="26"/>
        <v>0</v>
      </c>
      <c r="L25" s="337"/>
      <c r="M25" s="86"/>
      <c r="N25" s="100"/>
      <c r="O25" s="56">
        <f t="shared" si="22"/>
        <v>0</v>
      </c>
      <c r="P25" s="56">
        <f t="shared" si="23"/>
        <v>0</v>
      </c>
      <c r="Q25" s="135"/>
      <c r="R25" s="237">
        <f t="shared" si="24"/>
        <v>0</v>
      </c>
      <c r="S25" s="237" t="str">
        <f>IF((K25+P25)&gt;0,(I25+N25)/(K25+P25),"")</f>
        <v/>
      </c>
    </row>
    <row r="26" spans="1:19" x14ac:dyDescent="0.3">
      <c r="A26" s="72"/>
      <c r="B26" s="18"/>
      <c r="C26" s="18"/>
      <c r="D26" s="18"/>
      <c r="E26" s="19" t="s">
        <v>19</v>
      </c>
      <c r="F26" s="259" t="s">
        <v>20</v>
      </c>
      <c r="G26" s="20"/>
      <c r="H26" s="118"/>
      <c r="I26" s="100">
        <v>2</v>
      </c>
      <c r="J26" s="339">
        <f t="shared" si="25"/>
        <v>0</v>
      </c>
      <c r="K26" s="56">
        <f t="shared" si="26"/>
        <v>0</v>
      </c>
      <c r="L26" s="337"/>
      <c r="M26" s="86"/>
      <c r="N26" s="100"/>
      <c r="O26" s="56">
        <f t="shared" si="22"/>
        <v>0</v>
      </c>
      <c r="P26" s="56">
        <f t="shared" si="23"/>
        <v>0</v>
      </c>
      <c r="Q26" s="135"/>
      <c r="R26" s="237">
        <f t="shared" si="24"/>
        <v>0</v>
      </c>
      <c r="S26" s="237" t="str">
        <f>IF((K26+P26)&gt;0,(I26+N26)/(K26+P26),"")</f>
        <v/>
      </c>
    </row>
    <row r="27" spans="1:19" x14ac:dyDescent="0.3">
      <c r="A27" s="72"/>
      <c r="B27" s="18"/>
      <c r="C27" s="18"/>
      <c r="D27" s="18"/>
      <c r="E27" s="19" t="s">
        <v>21</v>
      </c>
      <c r="F27" s="259" t="s">
        <v>20</v>
      </c>
      <c r="G27" s="20"/>
      <c r="H27" s="118"/>
      <c r="I27" s="100"/>
      <c r="J27" s="339">
        <f t="shared" si="25"/>
        <v>0</v>
      </c>
      <c r="K27" s="56">
        <f t="shared" si="26"/>
        <v>0</v>
      </c>
      <c r="L27" s="337"/>
      <c r="M27" s="86"/>
      <c r="N27" s="100"/>
      <c r="O27" s="56">
        <f t="shared" si="22"/>
        <v>0</v>
      </c>
      <c r="P27" s="56">
        <f t="shared" si="23"/>
        <v>0</v>
      </c>
      <c r="Q27" s="135"/>
      <c r="R27" s="237" t="str">
        <f t="shared" si="24"/>
        <v/>
      </c>
      <c r="S27" s="237" t="str">
        <f>IF((K27+P27)&gt;0,(I27+N27)/(K27+P27),"")</f>
        <v/>
      </c>
    </row>
    <row r="28" spans="1:19" x14ac:dyDescent="0.3">
      <c r="A28" s="72"/>
      <c r="B28" s="18"/>
      <c r="C28" s="18"/>
      <c r="D28" s="18"/>
      <c r="E28" s="19" t="s">
        <v>206</v>
      </c>
      <c r="F28" s="259" t="s">
        <v>207</v>
      </c>
      <c r="G28" s="20"/>
      <c r="H28" s="118"/>
      <c r="I28" s="100">
        <v>3</v>
      </c>
      <c r="J28" s="339">
        <f t="shared" si="25"/>
        <v>0</v>
      </c>
      <c r="K28" s="56">
        <f t="shared" si="26"/>
        <v>0</v>
      </c>
      <c r="L28" s="337"/>
      <c r="M28" s="86"/>
      <c r="N28" s="100"/>
      <c r="O28" s="56">
        <f t="shared" si="22"/>
        <v>0</v>
      </c>
      <c r="P28" s="56">
        <f t="shared" si="23"/>
        <v>0</v>
      </c>
      <c r="Q28" s="135"/>
      <c r="R28" s="237">
        <f t="shared" si="24"/>
        <v>0</v>
      </c>
      <c r="S28" s="237">
        <f t="shared" ref="S28:S43" si="27">IF((I28+N28)&gt;0,(G28+L28)/(I28+N28),"")</f>
        <v>0</v>
      </c>
    </row>
    <row r="29" spans="1:19" x14ac:dyDescent="0.3">
      <c r="A29" s="72"/>
      <c r="B29" s="18"/>
      <c r="C29" s="18"/>
      <c r="D29" s="18"/>
      <c r="E29" s="19" t="s">
        <v>267</v>
      </c>
      <c r="F29" s="259" t="s">
        <v>49</v>
      </c>
      <c r="G29" s="20">
        <v>2</v>
      </c>
      <c r="H29" s="270">
        <v>0.88200000000000001</v>
      </c>
      <c r="I29" s="100">
        <v>7</v>
      </c>
      <c r="J29" s="339">
        <f t="shared" si="25"/>
        <v>0.2857142857142857</v>
      </c>
      <c r="K29" s="56">
        <f t="shared" si="26"/>
        <v>0.126</v>
      </c>
      <c r="L29" s="337"/>
      <c r="M29" s="86"/>
      <c r="N29" s="100">
        <v>4</v>
      </c>
      <c r="O29" s="56">
        <f t="shared" si="22"/>
        <v>0</v>
      </c>
      <c r="P29" s="56">
        <f t="shared" si="23"/>
        <v>0</v>
      </c>
      <c r="Q29" s="135"/>
      <c r="R29" s="237">
        <f>IF((I29+N29)&gt;0,(H29+M29)/(I29+N29),"")</f>
        <v>8.0181818181818187E-2</v>
      </c>
      <c r="S29" s="237">
        <f t="shared" si="27"/>
        <v>0.18181818181818182</v>
      </c>
    </row>
    <row r="30" spans="1:19" x14ac:dyDescent="0.3">
      <c r="A30" s="137"/>
      <c r="B30" s="37"/>
      <c r="C30" s="37"/>
      <c r="D30" s="37"/>
      <c r="E30" s="19" t="s">
        <v>53</v>
      </c>
      <c r="F30" s="259" t="s">
        <v>54</v>
      </c>
      <c r="G30" s="20"/>
      <c r="H30" s="118"/>
      <c r="I30" s="100">
        <v>2</v>
      </c>
      <c r="J30" s="339">
        <f t="shared" si="25"/>
        <v>0</v>
      </c>
      <c r="K30" s="56">
        <f t="shared" si="26"/>
        <v>0</v>
      </c>
      <c r="L30" s="337"/>
      <c r="M30" s="86"/>
      <c r="N30" s="100"/>
      <c r="O30" s="56">
        <f t="shared" si="22"/>
        <v>0</v>
      </c>
      <c r="P30" s="56">
        <f t="shared" si="23"/>
        <v>0</v>
      </c>
      <c r="Q30" s="135"/>
      <c r="R30" s="237">
        <f t="shared" si="24"/>
        <v>0</v>
      </c>
      <c r="S30" s="237">
        <f t="shared" si="27"/>
        <v>0</v>
      </c>
    </row>
    <row r="31" spans="1:19" x14ac:dyDescent="0.3">
      <c r="A31" s="137"/>
      <c r="B31" s="37"/>
      <c r="C31" s="37"/>
      <c r="D31" s="37"/>
      <c r="E31" s="19" t="s">
        <v>180</v>
      </c>
      <c r="F31" s="259" t="s">
        <v>157</v>
      </c>
      <c r="G31" s="20"/>
      <c r="H31" s="118"/>
      <c r="I31" s="100">
        <v>1</v>
      </c>
      <c r="J31" s="339">
        <f t="shared" si="25"/>
        <v>0</v>
      </c>
      <c r="K31" s="56">
        <f t="shared" si="26"/>
        <v>0</v>
      </c>
      <c r="L31" s="337"/>
      <c r="M31" s="86"/>
      <c r="N31" s="100">
        <v>1</v>
      </c>
      <c r="O31" s="56">
        <f t="shared" si="22"/>
        <v>0</v>
      </c>
      <c r="P31" s="56">
        <f t="shared" si="23"/>
        <v>0</v>
      </c>
      <c r="Q31" s="135"/>
      <c r="R31" s="237">
        <f t="shared" si="24"/>
        <v>0</v>
      </c>
      <c r="S31" s="237">
        <f t="shared" si="27"/>
        <v>0</v>
      </c>
    </row>
    <row r="32" spans="1:19" x14ac:dyDescent="0.3">
      <c r="A32" s="137"/>
      <c r="B32" s="37"/>
      <c r="C32" s="37"/>
      <c r="D32" s="37"/>
      <c r="E32" s="19" t="s">
        <v>195</v>
      </c>
      <c r="F32" s="259" t="s">
        <v>194</v>
      </c>
      <c r="G32" s="20"/>
      <c r="H32" s="118"/>
      <c r="I32" s="100">
        <v>3</v>
      </c>
      <c r="J32" s="339">
        <f t="shared" si="25"/>
        <v>0</v>
      </c>
      <c r="K32" s="56">
        <f t="shared" si="26"/>
        <v>0</v>
      </c>
      <c r="L32" s="337"/>
      <c r="M32" s="86"/>
      <c r="N32" s="100">
        <v>2</v>
      </c>
      <c r="O32" s="56">
        <f t="shared" si="22"/>
        <v>0</v>
      </c>
      <c r="P32" s="56">
        <f t="shared" si="23"/>
        <v>0</v>
      </c>
      <c r="Q32" s="135"/>
      <c r="R32" s="237">
        <f t="shared" si="24"/>
        <v>0</v>
      </c>
      <c r="S32" s="237">
        <f t="shared" si="27"/>
        <v>0</v>
      </c>
    </row>
    <row r="33" spans="1:20" x14ac:dyDescent="0.3">
      <c r="A33" s="137"/>
      <c r="B33" s="37"/>
      <c r="C33" s="37"/>
      <c r="D33" s="37"/>
      <c r="E33" s="19" t="s">
        <v>22</v>
      </c>
      <c r="F33" s="259" t="s">
        <v>23</v>
      </c>
      <c r="G33" s="20">
        <v>1</v>
      </c>
      <c r="H33" s="118">
        <v>1.323</v>
      </c>
      <c r="I33" s="100">
        <v>2</v>
      </c>
      <c r="J33" s="339">
        <f>IF(I33=0,0,G33/I33)</f>
        <v>0.5</v>
      </c>
      <c r="K33" s="56">
        <f t="shared" si="26"/>
        <v>0.66149999999999998</v>
      </c>
      <c r="L33" s="337"/>
      <c r="M33" s="161"/>
      <c r="N33" s="100"/>
      <c r="O33" s="56">
        <f t="shared" si="22"/>
        <v>0</v>
      </c>
      <c r="P33" s="56">
        <f t="shared" si="23"/>
        <v>0</v>
      </c>
      <c r="Q33" s="146"/>
      <c r="R33" s="237">
        <f t="shared" si="24"/>
        <v>0.66149999999999998</v>
      </c>
      <c r="S33" s="237">
        <f t="shared" si="27"/>
        <v>0.5</v>
      </c>
      <c r="T33" s="22"/>
    </row>
    <row r="34" spans="1:20" x14ac:dyDescent="0.3">
      <c r="A34" s="137"/>
      <c r="B34" s="37"/>
      <c r="C34" s="37"/>
      <c r="D34" s="37"/>
      <c r="E34" s="19" t="s">
        <v>24</v>
      </c>
      <c r="F34" s="259" t="s">
        <v>23</v>
      </c>
      <c r="G34" s="20"/>
      <c r="H34" s="118"/>
      <c r="I34" s="100"/>
      <c r="J34" s="339">
        <f t="shared" si="25"/>
        <v>0</v>
      </c>
      <c r="K34" s="56">
        <f t="shared" si="26"/>
        <v>0</v>
      </c>
      <c r="L34" s="337"/>
      <c r="M34" s="86"/>
      <c r="N34" s="100">
        <v>1</v>
      </c>
      <c r="O34" s="56">
        <f t="shared" si="22"/>
        <v>0</v>
      </c>
      <c r="P34" s="56">
        <f t="shared" si="23"/>
        <v>0</v>
      </c>
      <c r="Q34" s="146"/>
      <c r="R34" s="237">
        <f t="shared" si="24"/>
        <v>0</v>
      </c>
      <c r="S34" s="237">
        <f t="shared" si="27"/>
        <v>0</v>
      </c>
      <c r="T34" s="22"/>
    </row>
    <row r="35" spans="1:20" x14ac:dyDescent="0.3">
      <c r="A35" s="137"/>
      <c r="B35" s="37"/>
      <c r="C35" s="37"/>
      <c r="D35" s="37"/>
      <c r="E35" s="19" t="s">
        <v>39</v>
      </c>
      <c r="F35" s="259" t="s">
        <v>52</v>
      </c>
      <c r="G35" s="20"/>
      <c r="H35" s="118"/>
      <c r="I35" s="100">
        <v>35</v>
      </c>
      <c r="J35" s="339">
        <f t="shared" si="25"/>
        <v>0</v>
      </c>
      <c r="K35" s="56">
        <f t="shared" si="26"/>
        <v>0</v>
      </c>
      <c r="L35" s="337"/>
      <c r="M35" s="86"/>
      <c r="N35" s="100">
        <v>10</v>
      </c>
      <c r="O35" s="56">
        <f t="shared" si="22"/>
        <v>0</v>
      </c>
      <c r="P35" s="56">
        <f t="shared" si="23"/>
        <v>0</v>
      </c>
      <c r="Q35" s="135"/>
      <c r="R35" s="237">
        <f t="shared" si="24"/>
        <v>0</v>
      </c>
      <c r="S35" s="237">
        <f t="shared" si="27"/>
        <v>0</v>
      </c>
    </row>
    <row r="36" spans="1:20" x14ac:dyDescent="0.3">
      <c r="A36" s="137"/>
      <c r="B36" s="37"/>
      <c r="C36" s="37"/>
      <c r="D36" s="37"/>
      <c r="E36" s="19" t="s">
        <v>25</v>
      </c>
      <c r="F36" s="259" t="s">
        <v>26</v>
      </c>
      <c r="G36" s="20"/>
      <c r="H36" s="118"/>
      <c r="I36" s="100"/>
      <c r="J36" s="339">
        <f t="shared" si="25"/>
        <v>0</v>
      </c>
      <c r="K36" s="56">
        <f t="shared" si="26"/>
        <v>0</v>
      </c>
      <c r="L36" s="337"/>
      <c r="M36" s="86"/>
      <c r="N36" s="100"/>
      <c r="O36" s="56">
        <f t="shared" si="22"/>
        <v>0</v>
      </c>
      <c r="P36" s="56">
        <f t="shared" si="23"/>
        <v>0</v>
      </c>
      <c r="Q36" s="135"/>
      <c r="R36" s="237" t="str">
        <f t="shared" si="24"/>
        <v/>
      </c>
      <c r="S36" s="237" t="str">
        <f t="shared" si="27"/>
        <v/>
      </c>
    </row>
    <row r="37" spans="1:20" x14ac:dyDescent="0.3">
      <c r="A37" s="137"/>
      <c r="B37" s="37"/>
      <c r="C37" s="37"/>
      <c r="D37" s="37"/>
      <c r="E37" s="19" t="s">
        <v>27</v>
      </c>
      <c r="F37" s="259" t="s">
        <v>59</v>
      </c>
      <c r="G37" s="20"/>
      <c r="H37" s="118"/>
      <c r="I37" s="100">
        <v>3</v>
      </c>
      <c r="J37" s="339">
        <f t="shared" si="25"/>
        <v>0</v>
      </c>
      <c r="K37" s="56">
        <f t="shared" si="26"/>
        <v>0</v>
      </c>
      <c r="L37" s="337"/>
      <c r="M37" s="86"/>
      <c r="N37" s="100">
        <v>2</v>
      </c>
      <c r="O37" s="56">
        <f t="shared" si="22"/>
        <v>0</v>
      </c>
      <c r="P37" s="56">
        <f t="shared" si="23"/>
        <v>0</v>
      </c>
      <c r="Q37" s="135"/>
      <c r="R37" s="237">
        <f t="shared" si="24"/>
        <v>0</v>
      </c>
      <c r="S37" s="237">
        <f t="shared" si="27"/>
        <v>0</v>
      </c>
    </row>
    <row r="38" spans="1:20" x14ac:dyDescent="0.3">
      <c r="A38" s="137"/>
      <c r="B38" s="37"/>
      <c r="C38" s="37"/>
      <c r="D38" s="37"/>
      <c r="E38" s="19" t="s">
        <v>40</v>
      </c>
      <c r="F38" s="260" t="s">
        <v>96</v>
      </c>
      <c r="G38" s="20"/>
      <c r="H38" s="118"/>
      <c r="I38" s="100">
        <v>8</v>
      </c>
      <c r="J38" s="339">
        <f t="shared" si="25"/>
        <v>0</v>
      </c>
      <c r="K38" s="56">
        <f t="shared" si="26"/>
        <v>0</v>
      </c>
      <c r="L38" s="337"/>
      <c r="M38" s="86"/>
      <c r="N38" s="100">
        <v>1</v>
      </c>
      <c r="O38" s="56">
        <f t="shared" si="22"/>
        <v>0</v>
      </c>
      <c r="P38" s="56">
        <f t="shared" si="23"/>
        <v>0</v>
      </c>
      <c r="Q38" s="135"/>
      <c r="R38" s="237">
        <f t="shared" si="24"/>
        <v>0</v>
      </c>
      <c r="S38" s="237">
        <f t="shared" si="27"/>
        <v>0</v>
      </c>
    </row>
    <row r="39" spans="1:20" x14ac:dyDescent="0.3">
      <c r="A39" s="137"/>
      <c r="B39" s="37"/>
      <c r="C39" s="37"/>
      <c r="D39" s="37"/>
      <c r="E39" s="19" t="s">
        <v>43</v>
      </c>
      <c r="F39" s="259" t="s">
        <v>72</v>
      </c>
      <c r="G39" s="20"/>
      <c r="H39" s="118"/>
      <c r="I39" s="100">
        <v>1</v>
      </c>
      <c r="J39" s="339">
        <f t="shared" si="25"/>
        <v>0</v>
      </c>
      <c r="K39" s="56">
        <f t="shared" si="26"/>
        <v>0</v>
      </c>
      <c r="L39" s="337"/>
      <c r="M39" s="86"/>
      <c r="N39" s="100">
        <v>1</v>
      </c>
      <c r="O39" s="56">
        <f t="shared" si="22"/>
        <v>0</v>
      </c>
      <c r="P39" s="56">
        <f t="shared" si="23"/>
        <v>0</v>
      </c>
      <c r="Q39" s="135"/>
      <c r="R39" s="237">
        <f t="shared" si="24"/>
        <v>0</v>
      </c>
      <c r="S39" s="237">
        <f t="shared" si="27"/>
        <v>0</v>
      </c>
    </row>
    <row r="40" spans="1:20" x14ac:dyDescent="0.3">
      <c r="A40" s="137"/>
      <c r="B40" s="37"/>
      <c r="C40" s="37"/>
      <c r="D40" s="37"/>
      <c r="E40" s="19" t="s">
        <v>46</v>
      </c>
      <c r="F40" s="259" t="s">
        <v>47</v>
      </c>
      <c r="G40" s="38"/>
      <c r="H40" s="118"/>
      <c r="I40" s="100"/>
      <c r="J40" s="339">
        <f t="shared" si="25"/>
        <v>0</v>
      </c>
      <c r="K40" s="56">
        <f t="shared" si="26"/>
        <v>0</v>
      </c>
      <c r="L40" s="337"/>
      <c r="M40" s="86"/>
      <c r="N40" s="100"/>
      <c r="O40" s="56">
        <f t="shared" si="22"/>
        <v>0</v>
      </c>
      <c r="P40" s="56">
        <f t="shared" si="23"/>
        <v>0</v>
      </c>
      <c r="Q40" s="135"/>
      <c r="R40" s="237" t="str">
        <f t="shared" si="24"/>
        <v/>
      </c>
      <c r="S40" s="237" t="str">
        <f t="shared" si="27"/>
        <v/>
      </c>
    </row>
    <row r="41" spans="1:20" x14ac:dyDescent="0.3">
      <c r="A41" s="137"/>
      <c r="B41" s="37"/>
      <c r="C41" s="37"/>
      <c r="D41" s="37"/>
      <c r="E41" s="19" t="s">
        <v>44</v>
      </c>
      <c r="F41" s="259" t="s">
        <v>45</v>
      </c>
      <c r="G41" s="38">
        <v>1</v>
      </c>
      <c r="H41" s="118">
        <v>1.4139999999999999</v>
      </c>
      <c r="I41" s="100">
        <v>23</v>
      </c>
      <c r="J41" s="339">
        <f t="shared" si="25"/>
        <v>4.3478260869565216E-2</v>
      </c>
      <c r="K41" s="56">
        <f t="shared" si="26"/>
        <v>6.1478260869565211E-2</v>
      </c>
      <c r="L41" s="337"/>
      <c r="M41" s="86"/>
      <c r="N41" s="100">
        <v>2</v>
      </c>
      <c r="O41" s="56">
        <f t="shared" si="22"/>
        <v>0</v>
      </c>
      <c r="P41" s="56">
        <f t="shared" si="23"/>
        <v>0</v>
      </c>
      <c r="Q41" s="135"/>
      <c r="R41" s="237">
        <f t="shared" si="24"/>
        <v>5.6559999999999999E-2</v>
      </c>
      <c r="S41" s="237">
        <f t="shared" si="27"/>
        <v>0.04</v>
      </c>
    </row>
    <row r="42" spans="1:20" x14ac:dyDescent="0.3">
      <c r="A42" s="137"/>
      <c r="B42" s="37"/>
      <c r="C42" s="37"/>
      <c r="D42" s="37"/>
      <c r="E42" s="19" t="s">
        <v>50</v>
      </c>
      <c r="F42" s="259" t="s">
        <v>51</v>
      </c>
      <c r="G42" s="38"/>
      <c r="H42" s="118"/>
      <c r="I42" s="100">
        <v>2</v>
      </c>
      <c r="J42" s="339">
        <f>IF(I42=0,0,G42/I42)</f>
        <v>0</v>
      </c>
      <c r="K42" s="56">
        <f>IF(I42=0,0,H42/I42)</f>
        <v>0</v>
      </c>
      <c r="L42" s="337"/>
      <c r="M42" s="86"/>
      <c r="N42" s="100"/>
      <c r="O42" s="56">
        <f t="shared" si="22"/>
        <v>0</v>
      </c>
      <c r="P42" s="56">
        <f t="shared" si="23"/>
        <v>0</v>
      </c>
      <c r="Q42" s="146"/>
      <c r="R42" s="237">
        <f t="shared" si="24"/>
        <v>0</v>
      </c>
      <c r="S42" s="237">
        <f t="shared" si="27"/>
        <v>0</v>
      </c>
      <c r="T42" s="22"/>
    </row>
    <row r="43" spans="1:20" x14ac:dyDescent="0.3">
      <c r="A43" s="137"/>
      <c r="B43" s="37"/>
      <c r="C43" s="37"/>
      <c r="D43" s="37"/>
      <c r="E43" s="19" t="s">
        <v>28</v>
      </c>
      <c r="F43" s="259" t="s">
        <v>41</v>
      </c>
      <c r="G43" s="38">
        <v>2</v>
      </c>
      <c r="H43" s="118">
        <v>2.4950000000000001</v>
      </c>
      <c r="I43" s="100">
        <v>44</v>
      </c>
      <c r="J43" s="339">
        <f t="shared" si="25"/>
        <v>4.5454545454545456E-2</v>
      </c>
      <c r="K43" s="56">
        <f t="shared" si="26"/>
        <v>5.6704545454545459E-2</v>
      </c>
      <c r="L43" s="337"/>
      <c r="M43" s="86"/>
      <c r="N43" s="100">
        <v>14</v>
      </c>
      <c r="O43" s="56">
        <f t="shared" si="22"/>
        <v>0</v>
      </c>
      <c r="P43" s="56">
        <f t="shared" si="23"/>
        <v>0</v>
      </c>
      <c r="Q43" s="146"/>
      <c r="R43" s="237">
        <f t="shared" si="24"/>
        <v>4.3017241379310345E-2</v>
      </c>
      <c r="S43" s="237">
        <f t="shared" si="27"/>
        <v>3.4482758620689655E-2</v>
      </c>
      <c r="T43" s="22"/>
    </row>
    <row r="44" spans="1:20" x14ac:dyDescent="0.3">
      <c r="A44" s="137"/>
      <c r="B44" s="37"/>
      <c r="C44" s="37"/>
      <c r="D44" s="37"/>
      <c r="E44" s="19" t="s">
        <v>236</v>
      </c>
      <c r="F44" s="259" t="s">
        <v>270</v>
      </c>
      <c r="G44" s="38"/>
      <c r="H44" s="118"/>
      <c r="I44" s="100">
        <v>3</v>
      </c>
      <c r="J44" s="339">
        <f t="shared" si="25"/>
        <v>0</v>
      </c>
      <c r="K44" s="56">
        <f t="shared" si="26"/>
        <v>0</v>
      </c>
      <c r="L44" s="337"/>
      <c r="M44" s="86"/>
      <c r="N44" s="100">
        <v>2</v>
      </c>
      <c r="O44" s="56">
        <f t="shared" si="22"/>
        <v>0</v>
      </c>
      <c r="P44" s="56">
        <f t="shared" si="23"/>
        <v>0</v>
      </c>
      <c r="Q44" s="146"/>
      <c r="R44" s="237"/>
      <c r="S44" s="237"/>
      <c r="T44" s="22"/>
    </row>
    <row r="45" spans="1:20" x14ac:dyDescent="0.3">
      <c r="A45" s="137"/>
      <c r="B45" s="37"/>
      <c r="C45" s="37"/>
      <c r="D45" s="37"/>
      <c r="E45" s="19" t="s">
        <v>29</v>
      </c>
      <c r="F45" s="259" t="s">
        <v>30</v>
      </c>
      <c r="G45" s="20"/>
      <c r="H45" s="118"/>
      <c r="I45" s="100">
        <v>3</v>
      </c>
      <c r="J45" s="339">
        <f t="shared" si="25"/>
        <v>0</v>
      </c>
      <c r="K45" s="56">
        <f t="shared" si="26"/>
        <v>0</v>
      </c>
      <c r="L45" s="337"/>
      <c r="M45" s="86"/>
      <c r="N45" s="100"/>
      <c r="O45" s="56">
        <f t="shared" si="22"/>
        <v>0</v>
      </c>
      <c r="P45" s="56">
        <f t="shared" si="23"/>
        <v>0</v>
      </c>
      <c r="Q45" s="135"/>
      <c r="R45" s="237">
        <f t="shared" ref="R45:R58" si="28">IF((I45+N45)&gt;0,(H45+M45)/(I45+N45),"")</f>
        <v>0</v>
      </c>
      <c r="S45" s="237">
        <f t="shared" ref="S45:S58" si="29">IF((I45+N45)&gt;0,(G45+L45)/(I45+N45),"")</f>
        <v>0</v>
      </c>
    </row>
    <row r="46" spans="1:20" x14ac:dyDescent="0.3">
      <c r="A46" s="137"/>
      <c r="B46" s="37"/>
      <c r="C46" s="37"/>
      <c r="D46" s="37"/>
      <c r="E46" s="19" t="s">
        <v>216</v>
      </c>
      <c r="F46" s="259" t="s">
        <v>61</v>
      </c>
      <c r="G46" s="20"/>
      <c r="H46" s="118"/>
      <c r="I46" s="100">
        <v>2</v>
      </c>
      <c r="J46" s="339">
        <f t="shared" si="25"/>
        <v>0</v>
      </c>
      <c r="K46" s="56">
        <f t="shared" si="26"/>
        <v>0</v>
      </c>
      <c r="L46" s="337"/>
      <c r="M46" s="86"/>
      <c r="N46" s="100"/>
      <c r="O46" s="56">
        <f t="shared" si="22"/>
        <v>0</v>
      </c>
      <c r="P46" s="56">
        <f t="shared" si="23"/>
        <v>0</v>
      </c>
      <c r="Q46" s="135"/>
      <c r="R46" s="237">
        <f t="shared" si="28"/>
        <v>0</v>
      </c>
      <c r="S46" s="237">
        <f t="shared" si="29"/>
        <v>0</v>
      </c>
    </row>
    <row r="47" spans="1:20" x14ac:dyDescent="0.3">
      <c r="A47" s="137"/>
      <c r="B47" s="37"/>
      <c r="C47" s="37"/>
      <c r="D47" s="37"/>
      <c r="E47" s="19" t="s">
        <v>217</v>
      </c>
      <c r="F47" s="259" t="s">
        <v>61</v>
      </c>
      <c r="G47" s="20"/>
      <c r="H47" s="118"/>
      <c r="I47" s="100">
        <v>3</v>
      </c>
      <c r="J47" s="339">
        <f t="shared" si="25"/>
        <v>0</v>
      </c>
      <c r="K47" s="56">
        <f t="shared" si="26"/>
        <v>0</v>
      </c>
      <c r="L47" s="337"/>
      <c r="M47" s="86"/>
      <c r="N47" s="100">
        <v>1</v>
      </c>
      <c r="O47" s="56">
        <f t="shared" si="22"/>
        <v>0</v>
      </c>
      <c r="P47" s="56">
        <f t="shared" si="23"/>
        <v>0</v>
      </c>
      <c r="Q47" s="135"/>
      <c r="R47" s="237">
        <f t="shared" si="28"/>
        <v>0</v>
      </c>
      <c r="S47" s="237">
        <f t="shared" si="29"/>
        <v>0</v>
      </c>
    </row>
    <row r="48" spans="1:20" x14ac:dyDescent="0.3">
      <c r="A48" s="137"/>
      <c r="B48" s="37"/>
      <c r="C48" s="37"/>
      <c r="D48" s="37"/>
      <c r="E48" s="19" t="s">
        <v>31</v>
      </c>
      <c r="F48" s="259" t="s">
        <v>42</v>
      </c>
      <c r="G48" s="20"/>
      <c r="H48" s="118"/>
      <c r="I48" s="100">
        <v>2</v>
      </c>
      <c r="J48" s="339">
        <f t="shared" si="25"/>
        <v>0</v>
      </c>
      <c r="K48" s="56">
        <f t="shared" si="26"/>
        <v>0</v>
      </c>
      <c r="L48" s="338"/>
      <c r="M48" s="161"/>
      <c r="N48" s="100"/>
      <c r="O48" s="56">
        <f t="shared" si="22"/>
        <v>0</v>
      </c>
      <c r="P48" s="56">
        <f t="shared" si="23"/>
        <v>0</v>
      </c>
      <c r="Q48" s="135"/>
      <c r="R48" s="237">
        <f t="shared" si="28"/>
        <v>0</v>
      </c>
      <c r="S48" s="237">
        <f t="shared" si="29"/>
        <v>0</v>
      </c>
    </row>
    <row r="49" spans="1:19" x14ac:dyDescent="0.3">
      <c r="A49" s="137"/>
      <c r="B49" s="37"/>
      <c r="C49" s="37"/>
      <c r="D49" s="37"/>
      <c r="E49" s="19" t="s">
        <v>63</v>
      </c>
      <c r="F49" s="259" t="s">
        <v>55</v>
      </c>
      <c r="G49" s="20"/>
      <c r="H49" s="118"/>
      <c r="I49" s="100">
        <v>1</v>
      </c>
      <c r="J49" s="339">
        <f t="shared" si="25"/>
        <v>0</v>
      </c>
      <c r="K49" s="56">
        <f t="shared" si="26"/>
        <v>0</v>
      </c>
      <c r="L49" s="338"/>
      <c r="M49" s="161"/>
      <c r="N49" s="100"/>
      <c r="O49" s="56">
        <f t="shared" si="22"/>
        <v>0</v>
      </c>
      <c r="P49" s="56">
        <f t="shared" si="23"/>
        <v>0</v>
      </c>
      <c r="Q49" s="135"/>
      <c r="R49" s="237">
        <f t="shared" si="28"/>
        <v>0</v>
      </c>
      <c r="S49" s="237">
        <f t="shared" si="29"/>
        <v>0</v>
      </c>
    </row>
    <row r="50" spans="1:19" x14ac:dyDescent="0.3">
      <c r="A50" s="137"/>
      <c r="B50" s="37"/>
      <c r="C50" s="37"/>
      <c r="D50" s="37"/>
      <c r="E50" s="20" t="s">
        <v>91</v>
      </c>
      <c r="F50" s="261" t="s">
        <v>287</v>
      </c>
      <c r="G50" s="20">
        <v>1</v>
      </c>
      <c r="H50" s="118">
        <v>1.323</v>
      </c>
      <c r="I50" s="100">
        <v>26</v>
      </c>
      <c r="J50" s="339">
        <f t="shared" si="25"/>
        <v>3.8461538461538464E-2</v>
      </c>
      <c r="K50" s="56">
        <f t="shared" si="26"/>
        <v>5.0884615384615382E-2</v>
      </c>
      <c r="L50" s="337"/>
      <c r="M50" s="86"/>
      <c r="N50" s="100">
        <v>10</v>
      </c>
      <c r="O50" s="56">
        <f t="shared" si="22"/>
        <v>0</v>
      </c>
      <c r="P50" s="56">
        <f t="shared" si="23"/>
        <v>0</v>
      </c>
      <c r="Q50" s="135"/>
      <c r="R50" s="237">
        <f t="shared" si="28"/>
        <v>3.6749999999999998E-2</v>
      </c>
      <c r="S50" s="237">
        <f t="shared" si="29"/>
        <v>2.7777777777777776E-2</v>
      </c>
    </row>
    <row r="51" spans="1:19" x14ac:dyDescent="0.3">
      <c r="A51" s="137"/>
      <c r="B51" s="37"/>
      <c r="C51" s="37"/>
      <c r="D51" s="37"/>
      <c r="E51" s="20" t="s">
        <v>66</v>
      </c>
      <c r="F51" s="261" t="s">
        <v>55</v>
      </c>
      <c r="G51" s="20"/>
      <c r="H51" s="118"/>
      <c r="I51" s="100">
        <v>3</v>
      </c>
      <c r="J51" s="339">
        <f t="shared" si="25"/>
        <v>0</v>
      </c>
      <c r="K51" s="56">
        <f t="shared" si="26"/>
        <v>0</v>
      </c>
      <c r="L51" s="337"/>
      <c r="M51" s="86"/>
      <c r="N51" s="100">
        <v>2</v>
      </c>
      <c r="O51" s="56">
        <f t="shared" si="22"/>
        <v>0</v>
      </c>
      <c r="P51" s="56">
        <f t="shared" si="23"/>
        <v>0</v>
      </c>
      <c r="Q51" s="135"/>
      <c r="R51" s="237">
        <f t="shared" si="28"/>
        <v>0</v>
      </c>
      <c r="S51" s="237">
        <f t="shared" si="29"/>
        <v>0</v>
      </c>
    </row>
    <row r="52" spans="1:19" x14ac:dyDescent="0.3">
      <c r="A52" s="137"/>
      <c r="B52" s="37"/>
      <c r="C52" s="37"/>
      <c r="D52" s="37"/>
      <c r="E52" s="20" t="s">
        <v>234</v>
      </c>
      <c r="F52" s="261" t="s">
        <v>55</v>
      </c>
      <c r="G52" s="20"/>
      <c r="H52" s="118"/>
      <c r="I52" s="100"/>
      <c r="J52" s="339">
        <f t="shared" si="25"/>
        <v>0</v>
      </c>
      <c r="K52" s="56">
        <f t="shared" si="26"/>
        <v>0</v>
      </c>
      <c r="L52" s="337"/>
      <c r="M52" s="86"/>
      <c r="N52" s="100"/>
      <c r="O52" s="56">
        <f t="shared" si="22"/>
        <v>0</v>
      </c>
      <c r="P52" s="56">
        <f t="shared" si="23"/>
        <v>0</v>
      </c>
      <c r="Q52" s="135"/>
      <c r="R52" s="237" t="str">
        <f t="shared" si="28"/>
        <v/>
      </c>
      <c r="S52" s="237" t="str">
        <f t="shared" si="29"/>
        <v/>
      </c>
    </row>
    <row r="53" spans="1:19" x14ac:dyDescent="0.3">
      <c r="A53" s="137"/>
      <c r="B53" s="37"/>
      <c r="C53" s="37"/>
      <c r="D53" s="37"/>
      <c r="E53" s="20" t="s">
        <v>67</v>
      </c>
      <c r="F53" s="261" t="s">
        <v>68</v>
      </c>
      <c r="G53" s="20"/>
      <c r="H53" s="118"/>
      <c r="I53" s="100"/>
      <c r="J53" s="339">
        <f t="shared" si="25"/>
        <v>0</v>
      </c>
      <c r="K53" s="56">
        <f t="shared" si="26"/>
        <v>0</v>
      </c>
      <c r="L53" s="337"/>
      <c r="M53" s="86"/>
      <c r="N53" s="100">
        <v>2</v>
      </c>
      <c r="O53" s="56">
        <f t="shared" si="22"/>
        <v>0</v>
      </c>
      <c r="P53" s="56">
        <f t="shared" si="23"/>
        <v>0</v>
      </c>
      <c r="Q53" s="135"/>
      <c r="R53" s="237">
        <f t="shared" si="28"/>
        <v>0</v>
      </c>
      <c r="S53" s="237">
        <f t="shared" si="29"/>
        <v>0</v>
      </c>
    </row>
    <row r="54" spans="1:19" x14ac:dyDescent="0.3">
      <c r="A54" s="137"/>
      <c r="B54" s="37"/>
      <c r="C54" s="37"/>
      <c r="D54" s="37"/>
      <c r="E54" s="20" t="s">
        <v>149</v>
      </c>
      <c r="F54" s="261" t="s">
        <v>150</v>
      </c>
      <c r="G54" s="20"/>
      <c r="H54" s="118"/>
      <c r="I54" s="100"/>
      <c r="J54" s="339">
        <f t="shared" si="25"/>
        <v>0</v>
      </c>
      <c r="K54" s="56">
        <f t="shared" si="26"/>
        <v>0</v>
      </c>
      <c r="L54" s="337"/>
      <c r="M54" s="86"/>
      <c r="N54" s="100"/>
      <c r="O54" s="56">
        <f t="shared" si="22"/>
        <v>0</v>
      </c>
      <c r="P54" s="56">
        <f t="shared" si="23"/>
        <v>0</v>
      </c>
      <c r="Q54" s="135"/>
      <c r="R54" s="237" t="str">
        <f t="shared" si="28"/>
        <v/>
      </c>
      <c r="S54" s="237" t="str">
        <f t="shared" si="29"/>
        <v/>
      </c>
    </row>
    <row r="55" spans="1:19" x14ac:dyDescent="0.3">
      <c r="A55" s="137"/>
      <c r="B55" s="37"/>
      <c r="C55" s="37"/>
      <c r="D55" s="37"/>
      <c r="E55" s="20" t="s">
        <v>156</v>
      </c>
      <c r="F55" s="261" t="s">
        <v>157</v>
      </c>
      <c r="G55" s="20"/>
      <c r="H55" s="118"/>
      <c r="I55" s="100">
        <v>1</v>
      </c>
      <c r="J55" s="339">
        <f t="shared" si="25"/>
        <v>0</v>
      </c>
      <c r="K55" s="56">
        <f t="shared" si="26"/>
        <v>0</v>
      </c>
      <c r="L55" s="337"/>
      <c r="M55" s="86"/>
      <c r="N55" s="100">
        <v>1</v>
      </c>
      <c r="O55" s="56">
        <f t="shared" si="22"/>
        <v>0</v>
      </c>
      <c r="P55" s="56">
        <f t="shared" si="23"/>
        <v>0</v>
      </c>
      <c r="Q55" s="135"/>
      <c r="R55" s="237">
        <f t="shared" si="28"/>
        <v>0</v>
      </c>
      <c r="S55" s="237">
        <f t="shared" si="29"/>
        <v>0</v>
      </c>
    </row>
    <row r="56" spans="1:19" ht="27.6" x14ac:dyDescent="0.3">
      <c r="A56" s="137"/>
      <c r="B56" s="37"/>
      <c r="C56" s="37"/>
      <c r="D56" s="37"/>
      <c r="E56" s="20" t="s">
        <v>153</v>
      </c>
      <c r="F56" s="262" t="s">
        <v>154</v>
      </c>
      <c r="G56" s="20"/>
      <c r="H56" s="118"/>
      <c r="I56" s="100"/>
      <c r="J56" s="339">
        <f t="shared" si="25"/>
        <v>0</v>
      </c>
      <c r="K56" s="56">
        <f t="shared" si="26"/>
        <v>0</v>
      </c>
      <c r="L56" s="337"/>
      <c r="M56" s="86"/>
      <c r="N56" s="100"/>
      <c r="O56" s="56">
        <f t="shared" si="22"/>
        <v>0</v>
      </c>
      <c r="P56" s="56">
        <f t="shared" si="23"/>
        <v>0</v>
      </c>
      <c r="Q56" s="135"/>
      <c r="R56" s="237" t="str">
        <f t="shared" si="28"/>
        <v/>
      </c>
      <c r="S56" s="237" t="str">
        <f t="shared" si="29"/>
        <v/>
      </c>
    </row>
    <row r="57" spans="1:19" x14ac:dyDescent="0.3">
      <c r="A57" s="137"/>
      <c r="B57" s="37"/>
      <c r="C57" s="37"/>
      <c r="D57" s="37"/>
      <c r="E57" s="20" t="s">
        <v>70</v>
      </c>
      <c r="F57" s="261" t="s">
        <v>94</v>
      </c>
      <c r="G57" s="20"/>
      <c r="H57" s="118"/>
      <c r="I57" s="100">
        <v>2</v>
      </c>
      <c r="J57" s="339">
        <f t="shared" si="25"/>
        <v>0</v>
      </c>
      <c r="K57" s="56">
        <f t="shared" si="26"/>
        <v>0</v>
      </c>
      <c r="L57" s="337"/>
      <c r="M57" s="86"/>
      <c r="N57" s="100"/>
      <c r="O57" s="56">
        <f t="shared" si="22"/>
        <v>0</v>
      </c>
      <c r="P57" s="56">
        <f t="shared" si="23"/>
        <v>0</v>
      </c>
      <c r="Q57" s="135"/>
      <c r="R57" s="237">
        <f t="shared" si="28"/>
        <v>0</v>
      </c>
      <c r="S57" s="237">
        <f t="shared" si="29"/>
        <v>0</v>
      </c>
    </row>
    <row r="58" spans="1:19" ht="15" thickBot="1" x14ac:dyDescent="0.35">
      <c r="A58" s="141"/>
      <c r="B58" s="142"/>
      <c r="C58" s="142"/>
      <c r="D58" s="142"/>
      <c r="E58" s="21"/>
      <c r="F58" s="21"/>
      <c r="G58" s="89">
        <f>SUM(G24:G57)</f>
        <v>7</v>
      </c>
      <c r="H58" s="271">
        <f>SUM(H24:H57)</f>
        <v>7.4369999999999994</v>
      </c>
      <c r="I58" s="230">
        <f>SUM(I24:I57)</f>
        <v>185</v>
      </c>
      <c r="J58" s="339">
        <f t="shared" si="25"/>
        <v>3.783783783783784E-2</v>
      </c>
      <c r="K58" s="295">
        <f t="shared" ref="K58" si="30">IF(I58=0,0,H58/I58)</f>
        <v>4.02E-2</v>
      </c>
      <c r="L58" s="89">
        <f>SUM(L24:L57)</f>
        <v>1</v>
      </c>
      <c r="M58" s="241">
        <f>SUM(M24:M57)</f>
        <v>1.25</v>
      </c>
      <c r="N58" s="89">
        <f>SUM(N24:N57)</f>
        <v>57</v>
      </c>
      <c r="O58" s="351">
        <f t="shared" ref="O58" si="31">IF(L58=0,0,L58/N58)</f>
        <v>1.7543859649122806E-2</v>
      </c>
      <c r="P58" s="316">
        <f t="shared" ref="P58" si="32">IF(N58=0,0,M58/N58)</f>
        <v>2.1929824561403508E-2</v>
      </c>
      <c r="Q58" s="135"/>
      <c r="R58" s="186">
        <f t="shared" si="28"/>
        <v>3.5896694214876033E-2</v>
      </c>
      <c r="S58" s="188">
        <f t="shared" si="29"/>
        <v>3.3057851239669422E-2</v>
      </c>
    </row>
    <row r="59" spans="1:19" ht="152.4" thickBot="1" x14ac:dyDescent="0.35">
      <c r="A59" s="278"/>
      <c r="B59" s="279"/>
      <c r="C59" s="279"/>
      <c r="D59" s="279"/>
      <c r="E59" s="279" t="s">
        <v>123</v>
      </c>
      <c r="F59" s="279" t="s">
        <v>0</v>
      </c>
      <c r="G59" s="33" t="s">
        <v>248</v>
      </c>
      <c r="H59" s="265" t="s">
        <v>249</v>
      </c>
      <c r="I59" s="327" t="s">
        <v>250</v>
      </c>
      <c r="J59" s="328" t="s">
        <v>112</v>
      </c>
      <c r="K59" s="328" t="s">
        <v>241</v>
      </c>
      <c r="L59" s="58" t="s">
        <v>251</v>
      </c>
      <c r="M59" s="58" t="s">
        <v>252</v>
      </c>
      <c r="N59" s="327" t="s">
        <v>253</v>
      </c>
      <c r="O59" s="328" t="s">
        <v>112</v>
      </c>
      <c r="P59" s="328" t="s">
        <v>241</v>
      </c>
      <c r="Q59" s="135"/>
      <c r="R59" s="147"/>
      <c r="S59" s="195"/>
    </row>
    <row r="60" spans="1:19" x14ac:dyDescent="0.3">
      <c r="A60" s="296" t="s">
        <v>74</v>
      </c>
      <c r="B60" s="297"/>
      <c r="C60" s="297"/>
      <c r="D60" s="297"/>
      <c r="E60" s="297"/>
      <c r="F60" s="297"/>
      <c r="G60" s="298">
        <v>1</v>
      </c>
      <c r="H60" s="343">
        <v>1.32</v>
      </c>
      <c r="I60" s="106">
        <v>1</v>
      </c>
      <c r="J60" s="54">
        <f t="shared" ref="J60:J68" si="33">IF(G60=0,0,G60/I60)</f>
        <v>1</v>
      </c>
      <c r="K60" s="347">
        <f t="shared" ref="K60:K68" si="34">IF(I60=0,0,H60/I60)</f>
        <v>1.32</v>
      </c>
      <c r="L60" s="344">
        <v>0</v>
      </c>
      <c r="M60" s="301">
        <v>0</v>
      </c>
      <c r="N60" s="106">
        <v>4</v>
      </c>
      <c r="O60" s="347">
        <f t="shared" ref="O60:O68" si="35">IF(L60=0,0,L60/N60)</f>
        <v>0</v>
      </c>
      <c r="P60" s="347">
        <f t="shared" ref="P60:P68" si="36">IF(N60=0,0,M60/N60)</f>
        <v>0</v>
      </c>
      <c r="Q60" s="135"/>
      <c r="R60" s="186">
        <f t="shared" ref="R60:R69" si="37">IF((I60+N60)&gt;0,(H60+M60)/(I60+N60),"")</f>
        <v>0.26400000000000001</v>
      </c>
      <c r="S60" s="188">
        <f t="shared" ref="S60:S69" si="38">IF((I60+N60)&gt;0,(G60+L60)/(I60+N60),"")</f>
        <v>0.2</v>
      </c>
    </row>
    <row r="61" spans="1:19" x14ac:dyDescent="0.3">
      <c r="A61" s="73"/>
      <c r="B61" s="39"/>
      <c r="C61" s="39"/>
      <c r="D61" s="39"/>
      <c r="E61" s="41" t="s">
        <v>79</v>
      </c>
      <c r="F61" s="263" t="s">
        <v>80</v>
      </c>
      <c r="G61" s="42"/>
      <c r="H61" s="252"/>
      <c r="I61" s="104"/>
      <c r="J61" s="57">
        <f t="shared" si="33"/>
        <v>0</v>
      </c>
      <c r="K61" s="346">
        <f t="shared" si="34"/>
        <v>0</v>
      </c>
      <c r="L61" s="345"/>
      <c r="M61" s="57"/>
      <c r="N61" s="125"/>
      <c r="O61" s="346">
        <f t="shared" si="35"/>
        <v>0</v>
      </c>
      <c r="P61" s="346">
        <f t="shared" si="36"/>
        <v>0</v>
      </c>
      <c r="Q61" s="135"/>
      <c r="R61" s="237" t="str">
        <f t="shared" si="37"/>
        <v/>
      </c>
      <c r="S61" s="237" t="str">
        <f t="shared" si="38"/>
        <v/>
      </c>
    </row>
    <row r="62" spans="1:19" x14ac:dyDescent="0.3">
      <c r="A62" s="73"/>
      <c r="B62" s="39"/>
      <c r="C62" s="39"/>
      <c r="D62" s="39"/>
      <c r="E62" s="41" t="s">
        <v>81</v>
      </c>
      <c r="F62" s="263" t="s">
        <v>78</v>
      </c>
      <c r="G62" s="42">
        <v>1</v>
      </c>
      <c r="H62" s="252">
        <v>1.323</v>
      </c>
      <c r="I62" s="104">
        <v>1</v>
      </c>
      <c r="J62" s="57">
        <f>IF(G62=0,0,G62/I62)</f>
        <v>1</v>
      </c>
      <c r="K62" s="346">
        <f t="shared" si="34"/>
        <v>1.323</v>
      </c>
      <c r="L62" s="345"/>
      <c r="M62" s="57"/>
      <c r="N62" s="125"/>
      <c r="O62" s="346">
        <f t="shared" si="35"/>
        <v>0</v>
      </c>
      <c r="P62" s="346">
        <f t="shared" si="36"/>
        <v>0</v>
      </c>
      <c r="Q62" s="135"/>
      <c r="R62" s="237">
        <f t="shared" si="37"/>
        <v>1.323</v>
      </c>
      <c r="S62" s="237">
        <f t="shared" si="38"/>
        <v>1</v>
      </c>
    </row>
    <row r="63" spans="1:19" x14ac:dyDescent="0.3">
      <c r="A63" s="73"/>
      <c r="B63" s="39"/>
      <c r="C63" s="39"/>
      <c r="D63" s="39"/>
      <c r="E63" s="41" t="s">
        <v>76</v>
      </c>
      <c r="F63" s="264" t="s">
        <v>78</v>
      </c>
      <c r="G63" s="42"/>
      <c r="H63" s="252"/>
      <c r="I63" s="104"/>
      <c r="J63" s="57">
        <f t="shared" si="33"/>
        <v>0</v>
      </c>
      <c r="K63" s="346">
        <f t="shared" si="34"/>
        <v>0</v>
      </c>
      <c r="L63" s="345"/>
      <c r="M63" s="57"/>
      <c r="N63" s="125"/>
      <c r="O63" s="346">
        <f t="shared" si="35"/>
        <v>0</v>
      </c>
      <c r="P63" s="346">
        <f t="shared" si="36"/>
        <v>0</v>
      </c>
      <c r="Q63" s="135"/>
      <c r="R63" s="237" t="str">
        <f t="shared" si="37"/>
        <v/>
      </c>
      <c r="S63" s="237" t="str">
        <f t="shared" si="38"/>
        <v/>
      </c>
    </row>
    <row r="64" spans="1:19" x14ac:dyDescent="0.3">
      <c r="A64" s="73"/>
      <c r="B64" s="39"/>
      <c r="C64" s="39"/>
      <c r="D64" s="39"/>
      <c r="E64" s="41" t="s">
        <v>82</v>
      </c>
      <c r="F64" s="263" t="s">
        <v>83</v>
      </c>
      <c r="G64" s="42"/>
      <c r="H64" s="342"/>
      <c r="I64" s="104"/>
      <c r="J64" s="57">
        <f t="shared" si="33"/>
        <v>0</v>
      </c>
      <c r="K64" s="346">
        <f t="shared" si="34"/>
        <v>0</v>
      </c>
      <c r="L64" s="345"/>
      <c r="M64" s="57"/>
      <c r="N64" s="125"/>
      <c r="O64" s="346">
        <f t="shared" si="35"/>
        <v>0</v>
      </c>
      <c r="P64" s="346">
        <f t="shared" si="36"/>
        <v>0</v>
      </c>
      <c r="Q64" s="135"/>
      <c r="R64" s="237" t="str">
        <f t="shared" si="37"/>
        <v/>
      </c>
      <c r="S64" s="237" t="str">
        <f t="shared" si="38"/>
        <v/>
      </c>
    </row>
    <row r="65" spans="1:22" x14ac:dyDescent="0.3">
      <c r="A65" s="74"/>
      <c r="B65" s="39"/>
      <c r="C65" s="39"/>
      <c r="D65" s="39"/>
      <c r="E65" s="41" t="s">
        <v>75</v>
      </c>
      <c r="F65" s="264" t="s">
        <v>77</v>
      </c>
      <c r="G65" s="42"/>
      <c r="H65" s="252"/>
      <c r="I65" s="104"/>
      <c r="J65" s="57">
        <f t="shared" si="33"/>
        <v>0</v>
      </c>
      <c r="K65" s="346">
        <f t="shared" si="34"/>
        <v>0</v>
      </c>
      <c r="L65" s="345"/>
      <c r="M65" s="57"/>
      <c r="N65" s="125"/>
      <c r="O65" s="346">
        <f t="shared" si="35"/>
        <v>0</v>
      </c>
      <c r="P65" s="346">
        <f t="shared" si="36"/>
        <v>0</v>
      </c>
      <c r="Q65" s="135"/>
      <c r="R65" s="237" t="str">
        <f t="shared" si="37"/>
        <v/>
      </c>
      <c r="S65" s="237" t="str">
        <f t="shared" si="38"/>
        <v/>
      </c>
    </row>
    <row r="66" spans="1:22" x14ac:dyDescent="0.3">
      <c r="A66" s="74"/>
      <c r="B66" s="39"/>
      <c r="C66" s="39"/>
      <c r="D66" s="39"/>
      <c r="E66" s="41" t="s">
        <v>208</v>
      </c>
      <c r="F66" s="264" t="s">
        <v>209</v>
      </c>
      <c r="G66" s="42"/>
      <c r="H66" s="252"/>
      <c r="I66" s="104"/>
      <c r="J66" s="57">
        <f t="shared" si="33"/>
        <v>0</v>
      </c>
      <c r="K66" s="346">
        <f t="shared" si="34"/>
        <v>0</v>
      </c>
      <c r="L66" s="345"/>
      <c r="M66" s="57"/>
      <c r="N66" s="125"/>
      <c r="O66" s="346">
        <f t="shared" si="35"/>
        <v>0</v>
      </c>
      <c r="P66" s="346">
        <f t="shared" si="36"/>
        <v>0</v>
      </c>
      <c r="Q66" s="135"/>
      <c r="R66" s="237" t="str">
        <f t="shared" si="37"/>
        <v/>
      </c>
      <c r="S66" s="237" t="str">
        <f t="shared" si="38"/>
        <v/>
      </c>
    </row>
    <row r="67" spans="1:22" x14ac:dyDescent="0.3">
      <c r="A67" s="74"/>
      <c r="B67" s="39"/>
      <c r="C67" s="39"/>
      <c r="D67" s="39"/>
      <c r="E67" s="45" t="s">
        <v>84</v>
      </c>
      <c r="F67" s="264" t="s">
        <v>85</v>
      </c>
      <c r="G67" s="42"/>
      <c r="H67" s="252"/>
      <c r="I67" s="104"/>
      <c r="J67" s="57">
        <f t="shared" si="33"/>
        <v>0</v>
      </c>
      <c r="K67" s="346">
        <f t="shared" si="34"/>
        <v>0</v>
      </c>
      <c r="L67" s="345"/>
      <c r="M67" s="57"/>
      <c r="N67" s="125"/>
      <c r="O67" s="346">
        <f t="shared" si="35"/>
        <v>0</v>
      </c>
      <c r="P67" s="346">
        <f t="shared" si="36"/>
        <v>0</v>
      </c>
      <c r="Q67" s="135"/>
      <c r="R67" s="237" t="str">
        <f t="shared" si="37"/>
        <v/>
      </c>
      <c r="S67" s="237" t="str">
        <f t="shared" si="38"/>
        <v/>
      </c>
    </row>
    <row r="68" spans="1:22" x14ac:dyDescent="0.3">
      <c r="A68" s="74"/>
      <c r="B68" s="39"/>
      <c r="C68" s="39"/>
      <c r="D68" s="39"/>
      <c r="E68" s="45" t="s">
        <v>148</v>
      </c>
      <c r="F68" s="264" t="s">
        <v>85</v>
      </c>
      <c r="G68" s="42"/>
      <c r="H68" s="157"/>
      <c r="I68" s="155"/>
      <c r="J68" s="57">
        <f t="shared" si="33"/>
        <v>0</v>
      </c>
      <c r="K68" s="346">
        <f t="shared" si="34"/>
        <v>0</v>
      </c>
      <c r="L68" s="345"/>
      <c r="M68" s="156"/>
      <c r="N68" s="155">
        <v>4</v>
      </c>
      <c r="O68" s="346">
        <f t="shared" si="35"/>
        <v>0</v>
      </c>
      <c r="P68" s="346">
        <f t="shared" si="36"/>
        <v>0</v>
      </c>
      <c r="Q68" s="135"/>
      <c r="R68" s="237">
        <f t="shared" si="37"/>
        <v>0</v>
      </c>
      <c r="S68" s="237">
        <f t="shared" si="38"/>
        <v>0</v>
      </c>
    </row>
    <row r="69" spans="1:22" ht="15" thickBot="1" x14ac:dyDescent="0.35">
      <c r="A69" s="75"/>
      <c r="B69" s="43"/>
      <c r="C69" s="43"/>
      <c r="D69" s="43"/>
      <c r="E69" s="401"/>
      <c r="F69" s="401"/>
      <c r="G69" s="90">
        <f>SUM(G61:G68)</f>
        <v>1</v>
      </c>
      <c r="H69" s="326">
        <f t="shared" ref="H69:I69" si="39">SUM(H61:H68)</f>
        <v>1.323</v>
      </c>
      <c r="I69" s="90">
        <f t="shared" si="39"/>
        <v>1</v>
      </c>
      <c r="J69" s="117">
        <f>IF(G69=0,0,G69/I69)</f>
        <v>1</v>
      </c>
      <c r="K69" s="117">
        <f>IF(I69=0,0,H69/I69)</f>
        <v>1.323</v>
      </c>
      <c r="L69" s="90">
        <f t="shared" ref="L69:N69" si="40">SUM(L61:L68)</f>
        <v>0</v>
      </c>
      <c r="M69" s="90">
        <f t="shared" si="40"/>
        <v>0</v>
      </c>
      <c r="N69" s="90">
        <f t="shared" si="40"/>
        <v>4</v>
      </c>
      <c r="O69" s="348">
        <f t="shared" ref="O69" si="41">IF(L69=0,0,L69/N69)</f>
        <v>0</v>
      </c>
      <c r="P69" s="322">
        <f>IF(N69=0,0,M69/N69)</f>
        <v>0</v>
      </c>
      <c r="Q69" s="135"/>
      <c r="R69" s="186">
        <f t="shared" si="37"/>
        <v>0.2646</v>
      </c>
      <c r="S69" s="188">
        <f t="shared" si="38"/>
        <v>0.2</v>
      </c>
    </row>
    <row r="70" spans="1:22" x14ac:dyDescent="0.3">
      <c r="A70" s="135"/>
      <c r="B70" s="135"/>
      <c r="C70" s="135"/>
      <c r="D70" s="135"/>
      <c r="E70" s="135"/>
      <c r="F70" s="135"/>
      <c r="G70" s="135"/>
      <c r="H70" s="150"/>
      <c r="I70" s="150"/>
      <c r="J70" s="135"/>
      <c r="K70" s="135"/>
      <c r="L70" s="135"/>
      <c r="M70" s="135"/>
      <c r="N70" s="135"/>
      <c r="O70" s="135"/>
      <c r="P70" s="135"/>
      <c r="Q70" s="135"/>
      <c r="R70" s="147"/>
      <c r="S70" s="195"/>
    </row>
    <row r="71" spans="1:22" x14ac:dyDescent="0.3">
      <c r="A71" s="135" t="s">
        <v>227</v>
      </c>
      <c r="B71" s="135"/>
      <c r="C71" s="135"/>
      <c r="D71" s="135"/>
      <c r="E71" s="135"/>
      <c r="F71" s="145" t="s">
        <v>263</v>
      </c>
      <c r="G71" s="135"/>
      <c r="H71" s="150"/>
      <c r="I71" s="150"/>
      <c r="J71" s="135"/>
      <c r="K71" s="145" t="s">
        <v>264</v>
      </c>
      <c r="L71" s="145"/>
      <c r="M71" s="135"/>
      <c r="N71" s="135"/>
      <c r="O71" s="145"/>
      <c r="P71" s="135"/>
      <c r="Q71" s="135"/>
      <c r="R71" s="147"/>
      <c r="S71" s="195"/>
    </row>
    <row r="72" spans="1:22" x14ac:dyDescent="0.3">
      <c r="A72" s="135"/>
      <c r="B72" s="135"/>
      <c r="C72" s="135"/>
      <c r="D72" s="135"/>
      <c r="E72" s="135"/>
      <c r="F72" s="145" t="s">
        <v>265</v>
      </c>
      <c r="G72" s="135"/>
      <c r="H72" s="150"/>
      <c r="I72" s="150"/>
      <c r="J72" s="135"/>
      <c r="K72" s="145" t="s">
        <v>266</v>
      </c>
      <c r="L72" s="145"/>
      <c r="M72" s="135"/>
      <c r="N72" s="135"/>
      <c r="O72" s="145"/>
      <c r="P72" s="135"/>
      <c r="Q72" s="135"/>
      <c r="R72" s="147"/>
      <c r="S72" s="195"/>
    </row>
    <row r="73" spans="1:22" ht="15" thickBot="1" x14ac:dyDescent="0.35">
      <c r="A73" s="135"/>
      <c r="B73" s="135"/>
      <c r="C73" s="135"/>
      <c r="D73" s="135"/>
      <c r="E73" s="135"/>
      <c r="F73" s="145"/>
      <c r="G73" s="135"/>
      <c r="H73" s="150"/>
      <c r="I73" s="150"/>
      <c r="J73" s="135"/>
      <c r="K73" s="145"/>
      <c r="L73" s="145"/>
      <c r="M73" s="135"/>
      <c r="N73" s="135"/>
      <c r="O73" s="145"/>
      <c r="P73" s="135"/>
      <c r="Q73" s="135"/>
      <c r="R73" s="147"/>
      <c r="S73" s="195"/>
    </row>
    <row r="74" spans="1:22" ht="48" customHeight="1" thickBot="1" x14ac:dyDescent="0.35">
      <c r="A74" s="135"/>
      <c r="B74" s="135"/>
      <c r="C74" s="135"/>
      <c r="D74" s="135"/>
      <c r="E74" s="135"/>
      <c r="F74" s="135"/>
      <c r="G74" s="135"/>
      <c r="H74" s="150"/>
      <c r="I74" s="150"/>
      <c r="J74" s="231" t="s">
        <v>257</v>
      </c>
      <c r="K74" s="231" t="s">
        <v>258</v>
      </c>
      <c r="L74" s="135"/>
      <c r="M74" s="135"/>
      <c r="N74" s="135"/>
      <c r="O74" s="231" t="s">
        <v>259</v>
      </c>
      <c r="P74" s="231" t="s">
        <v>260</v>
      </c>
      <c r="Q74" s="410" t="s">
        <v>261</v>
      </c>
      <c r="R74" s="411"/>
      <c r="S74" s="410" t="s">
        <v>262</v>
      </c>
      <c r="T74" s="411"/>
    </row>
    <row r="75" spans="1:22" ht="15" thickBot="1" x14ac:dyDescent="0.35">
      <c r="A75" s="146"/>
      <c r="B75" s="135"/>
      <c r="C75" s="135"/>
      <c r="D75" s="135"/>
      <c r="E75" s="135"/>
      <c r="F75" s="146" t="s">
        <v>100</v>
      </c>
      <c r="G75" s="197">
        <f>G12</f>
        <v>10</v>
      </c>
      <c r="H75" s="203">
        <f>H12</f>
        <v>6.8540000000000001</v>
      </c>
      <c r="I75" s="201">
        <f>I12</f>
        <v>301</v>
      </c>
      <c r="J75" s="47">
        <f>IF(G75=0,0,G75/I75)</f>
        <v>3.3222591362126248E-2</v>
      </c>
      <c r="K75" s="47">
        <f>IF(I75=0,0,H75/I75)</f>
        <v>2.2770764119601328E-2</v>
      </c>
      <c r="L75" s="206">
        <f>L12</f>
        <v>0</v>
      </c>
      <c r="M75" s="198">
        <f>M12</f>
        <v>0</v>
      </c>
      <c r="N75" s="201">
        <f>N12</f>
        <v>6</v>
      </c>
      <c r="O75" s="302">
        <f>IF(L75=0,0,L75/N75)</f>
        <v>0</v>
      </c>
      <c r="P75" s="47">
        <f>IF(N75=0,0,M75/N75)</f>
        <v>0</v>
      </c>
      <c r="Q75" s="119" t="s">
        <v>100</v>
      </c>
      <c r="R75" s="120">
        <f>IF((I75+N75)&gt;0,(H75+M75)/(I75+N75),"")</f>
        <v>2.2325732899022802E-2</v>
      </c>
      <c r="S75" s="189">
        <f>IF((I75+N75)&gt;0,(G75+L75)/(I75+N75),"")</f>
        <v>3.2573289902280131E-2</v>
      </c>
      <c r="T75" s="190"/>
    </row>
    <row r="76" spans="1:22" ht="15" thickBot="1" x14ac:dyDescent="0.35">
      <c r="A76" s="146"/>
      <c r="B76" s="135"/>
      <c r="C76" s="135"/>
      <c r="D76" s="135"/>
      <c r="E76" s="135"/>
      <c r="F76" s="146" t="s">
        <v>101</v>
      </c>
      <c r="G76" s="197">
        <f>G21</f>
        <v>1</v>
      </c>
      <c r="H76" s="203">
        <f>H21</f>
        <v>0.63100000000000001</v>
      </c>
      <c r="I76" s="201">
        <f>I21</f>
        <v>469</v>
      </c>
      <c r="J76" s="47">
        <f t="shared" ref="J76:J79" si="42">IF(G76=0,0,G76/I76)</f>
        <v>2.1321961620469083E-3</v>
      </c>
      <c r="K76" s="47">
        <f>IF(I76=0,0,H76/I76)</f>
        <v>1.3454157782515992E-3</v>
      </c>
      <c r="L76" s="206">
        <f>L21</f>
        <v>1</v>
      </c>
      <c r="M76" s="233">
        <f>M21</f>
        <v>0.39300000000000002</v>
      </c>
      <c r="N76" s="201">
        <f>N21</f>
        <v>64</v>
      </c>
      <c r="O76" s="302">
        <f t="shared" ref="O76:O79" si="43">IF(L76=0,0,L76/N76)</f>
        <v>1.5625E-2</v>
      </c>
      <c r="P76" s="47">
        <f>IF(N76=0,0,M76/N76)</f>
        <v>6.1406250000000002E-3</v>
      </c>
      <c r="Q76" s="121" t="s">
        <v>101</v>
      </c>
      <c r="R76" s="122">
        <f>IF((I76+N76)&gt;0,(H76+M76)/(I76+N76),"")</f>
        <v>1.9212007504690431E-3</v>
      </c>
      <c r="S76" s="191">
        <f>IF((I76+N76)&gt;0,(G76+L76)/(I76+N76),"")</f>
        <v>3.7523452157598499E-3</v>
      </c>
      <c r="T76" s="192"/>
    </row>
    <row r="77" spans="1:22" ht="15" thickBot="1" x14ac:dyDescent="0.35">
      <c r="A77" s="146"/>
      <c r="B77" s="135"/>
      <c r="C77" s="135"/>
      <c r="D77" s="135"/>
      <c r="E77" s="135"/>
      <c r="F77" s="146" t="s">
        <v>102</v>
      </c>
      <c r="G77" s="197">
        <f>G58</f>
        <v>7</v>
      </c>
      <c r="H77" s="203">
        <f>H58</f>
        <v>7.4369999999999994</v>
      </c>
      <c r="I77" s="201">
        <f>I58</f>
        <v>185</v>
      </c>
      <c r="J77" s="47">
        <f t="shared" si="42"/>
        <v>3.783783783783784E-2</v>
      </c>
      <c r="K77" s="47">
        <f>IF(I77=0,0,H77/I77)</f>
        <v>4.02E-2</v>
      </c>
      <c r="L77" s="206">
        <f>L58</f>
        <v>1</v>
      </c>
      <c r="M77" s="198">
        <f>M58</f>
        <v>1.25</v>
      </c>
      <c r="N77" s="201">
        <f>N58</f>
        <v>57</v>
      </c>
      <c r="O77" s="302">
        <f>IF(L77=0,0,L77/N77)</f>
        <v>1.7543859649122806E-2</v>
      </c>
      <c r="P77" s="47">
        <f>IF(N77=0,0,M77/N77)</f>
        <v>2.1929824561403508E-2</v>
      </c>
      <c r="Q77" s="121" t="s">
        <v>102</v>
      </c>
      <c r="R77" s="122">
        <f>IF((I77+N77)&gt;0,(H77+M77)/(I77+N77),"")</f>
        <v>3.5896694214876033E-2</v>
      </c>
      <c r="S77" s="191">
        <f>IF((I77+N77)&gt;0,(G77+L77)/(I77+N77),"")</f>
        <v>3.3057851239669422E-2</v>
      </c>
      <c r="T77" s="192"/>
    </row>
    <row r="78" spans="1:22" ht="15" thickBot="1" x14ac:dyDescent="0.35">
      <c r="A78" s="146"/>
      <c r="B78" s="135"/>
      <c r="C78" s="135"/>
      <c r="D78" s="135"/>
      <c r="E78" s="135"/>
      <c r="F78" s="146" t="s">
        <v>103</v>
      </c>
      <c r="G78" s="199">
        <f>G69</f>
        <v>1</v>
      </c>
      <c r="H78" s="204">
        <f>H69</f>
        <v>1.323</v>
      </c>
      <c r="I78" s="202">
        <f>I69</f>
        <v>1</v>
      </c>
      <c r="J78" s="47">
        <f t="shared" si="42"/>
        <v>1</v>
      </c>
      <c r="K78" s="205">
        <f>IF(I78=0,0,H78/I78)</f>
        <v>1.323</v>
      </c>
      <c r="L78" s="207">
        <f>L69</f>
        <v>0</v>
      </c>
      <c r="M78" s="234">
        <f>M69</f>
        <v>0</v>
      </c>
      <c r="N78" s="202">
        <f>N69</f>
        <v>4</v>
      </c>
      <c r="O78" s="302">
        <f t="shared" si="43"/>
        <v>0</v>
      </c>
      <c r="P78" s="205">
        <f>IF(N78=0,0,M78/N78)</f>
        <v>0</v>
      </c>
      <c r="Q78" s="121" t="s">
        <v>103</v>
      </c>
      <c r="R78" s="122">
        <f>IF((I78+N78)&gt;0,(H78+M78)/(I78+N78),"")</f>
        <v>0.2646</v>
      </c>
      <c r="S78" s="191">
        <f>IF((I78+N78)&gt;0,(G78+L78)/(I78+N78),"")</f>
        <v>0.2</v>
      </c>
      <c r="T78" s="192"/>
      <c r="V78" s="238"/>
    </row>
    <row r="79" spans="1:22" ht="15" thickBot="1" x14ac:dyDescent="0.35">
      <c r="A79" s="146"/>
      <c r="B79" s="135"/>
      <c r="C79" s="135"/>
      <c r="D79" s="135"/>
      <c r="E79" s="135"/>
      <c r="F79" s="146" t="s">
        <v>104</v>
      </c>
      <c r="G79" s="353">
        <f>SUM(G75:G78)</f>
        <v>19</v>
      </c>
      <c r="H79" s="182">
        <f>SUM(H75:H78)</f>
        <v>16.245000000000001</v>
      </c>
      <c r="I79" s="151">
        <f>SUM(I75:I78)</f>
        <v>956</v>
      </c>
      <c r="J79" s="47">
        <f t="shared" si="42"/>
        <v>1.9874476987447699E-2</v>
      </c>
      <c r="K79" s="47">
        <f>IF(I79=0,0,H79/I79)</f>
        <v>1.6992677824267784E-2</v>
      </c>
      <c r="L79" s="208">
        <f>SUM(L75:L78)</f>
        <v>2</v>
      </c>
      <c r="M79" s="182">
        <f>SUM(M75:M78)</f>
        <v>1.643</v>
      </c>
      <c r="N79" s="151">
        <f>SUM(N75:N78)</f>
        <v>131</v>
      </c>
      <c r="O79" s="324">
        <f t="shared" si="43"/>
        <v>1.5267175572519083E-2</v>
      </c>
      <c r="P79" s="47">
        <f>IF(N79=0,0,M79/N79)</f>
        <v>1.2541984732824427E-2</v>
      </c>
      <c r="Q79" s="123" t="s">
        <v>104</v>
      </c>
      <c r="R79" s="124">
        <f>IF((I79+N79)&gt;0,(H79+M79)/(I79+N79),"")</f>
        <v>1.6456301747930085E-2</v>
      </c>
      <c r="S79" s="193">
        <f>IF((I79+N79)&gt;0,(G79+L79)/(I79+N79),"")</f>
        <v>1.9319227230910764E-2</v>
      </c>
      <c r="T79" s="194"/>
    </row>
  </sheetData>
  <mergeCells count="5">
    <mergeCell ref="H1:K1"/>
    <mergeCell ref="L1:P1"/>
    <mergeCell ref="E69:F69"/>
    <mergeCell ref="Q74:R74"/>
    <mergeCell ref="S74:T74"/>
  </mergeCells>
  <pageMargins left="0.7" right="0.7" top="0.78740157499999996" bottom="0.78740157499999996" header="0.3" footer="0.3"/>
  <pageSetup paperSize="9" scale="3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4BF87-C6DF-4426-B641-385E51B8FF1A}">
  <sheetPr>
    <pageSetUpPr fitToPage="1"/>
  </sheetPr>
  <dimension ref="A1:V74"/>
  <sheetViews>
    <sheetView topLeftCell="A52" zoomScale="90" zoomScaleNormal="90" workbookViewId="0">
      <selection activeCell="R12" sqref="R12"/>
    </sheetView>
  </sheetViews>
  <sheetFormatPr defaultRowHeight="14.4" x14ac:dyDescent="0.3"/>
  <cols>
    <col min="4" max="4" width="3.33203125" hidden="1" customWidth="1"/>
    <col min="5" max="5" width="17.44140625" customWidth="1"/>
    <col min="6" max="6" width="45.33203125" customWidth="1"/>
    <col min="7" max="7" width="15.44140625" customWidth="1"/>
    <col min="8" max="8" width="14.33203125" customWidth="1"/>
    <col min="9" max="10" width="17.109375" customWidth="1"/>
    <col min="11" max="11" width="17.33203125" customWidth="1"/>
    <col min="12" max="12" width="14.109375" customWidth="1"/>
    <col min="13" max="13" width="14" customWidth="1"/>
    <col min="14" max="14" width="14.33203125" customWidth="1"/>
    <col min="15" max="15" width="16.5546875" customWidth="1"/>
    <col min="16" max="16" width="15.44140625" customWidth="1"/>
    <col min="18" max="19" width="14.5546875" bestFit="1" customWidth="1"/>
  </cols>
  <sheetData>
    <row r="1" spans="1:20" ht="15" thickBot="1" x14ac:dyDescent="0.35">
      <c r="A1" s="132" t="s">
        <v>273</v>
      </c>
      <c r="B1" s="133"/>
      <c r="C1" s="133"/>
      <c r="D1" s="133"/>
      <c r="E1" s="133"/>
      <c r="F1" s="134"/>
      <c r="G1" s="273"/>
      <c r="H1" s="412" t="s">
        <v>239</v>
      </c>
      <c r="I1" s="412"/>
      <c r="J1" s="412"/>
      <c r="K1" s="413"/>
      <c r="L1" s="414" t="s">
        <v>240</v>
      </c>
      <c r="M1" s="415"/>
      <c r="N1" s="415"/>
      <c r="O1" s="415"/>
      <c r="P1" s="416"/>
      <c r="Q1" s="135"/>
      <c r="R1" s="147"/>
      <c r="S1" s="195"/>
    </row>
    <row r="2" spans="1:20" ht="111" thickBot="1" x14ac:dyDescent="0.35">
      <c r="A2" s="64"/>
      <c r="B2" s="1"/>
      <c r="C2" s="1"/>
      <c r="D2" s="1"/>
      <c r="E2" s="1" t="s">
        <v>123</v>
      </c>
      <c r="F2" s="1" t="s">
        <v>0</v>
      </c>
      <c r="G2" s="33" t="s">
        <v>271</v>
      </c>
      <c r="H2" s="265" t="s">
        <v>272</v>
      </c>
      <c r="I2" s="327" t="s">
        <v>297</v>
      </c>
      <c r="J2" s="328" t="s">
        <v>112</v>
      </c>
      <c r="K2" s="328" t="s">
        <v>241</v>
      </c>
      <c r="L2" s="58" t="s">
        <v>274</v>
      </c>
      <c r="M2" s="58" t="s">
        <v>275</v>
      </c>
      <c r="N2" s="327" t="s">
        <v>298</v>
      </c>
      <c r="O2" s="328" t="s">
        <v>112</v>
      </c>
      <c r="P2" s="328" t="s">
        <v>241</v>
      </c>
      <c r="Q2" s="135"/>
      <c r="R2" s="325" t="s">
        <v>276</v>
      </c>
      <c r="S2" s="325" t="s">
        <v>277</v>
      </c>
    </row>
    <row r="3" spans="1:20" x14ac:dyDescent="0.3">
      <c r="A3" s="65" t="s">
        <v>32</v>
      </c>
      <c r="B3" s="3"/>
      <c r="C3" s="3"/>
      <c r="D3" s="3"/>
      <c r="E3" s="4"/>
      <c r="F3" s="4"/>
      <c r="G3" s="274">
        <v>1</v>
      </c>
      <c r="H3" s="275">
        <v>0.39700000000000002</v>
      </c>
      <c r="I3" s="274">
        <v>298</v>
      </c>
      <c r="J3" s="330">
        <f>IF(G3=0,0,G3/I3)</f>
        <v>3.3557046979865771E-3</v>
      </c>
      <c r="K3" s="330">
        <f>IF(I3=0,0,H3/I3)</f>
        <v>1.3322147651006712E-3</v>
      </c>
      <c r="L3" s="331">
        <v>0</v>
      </c>
      <c r="M3" s="91">
        <v>0</v>
      </c>
      <c r="N3" s="152">
        <v>1</v>
      </c>
      <c r="O3" s="55">
        <f t="shared" ref="O3:O11" si="0">IF(L3=0,0,L3/N3)</f>
        <v>0</v>
      </c>
      <c r="P3" s="330">
        <f t="shared" ref="P3:P11" si="1">IF(N3=0,0,M3/N3)</f>
        <v>0</v>
      </c>
      <c r="Q3" s="135"/>
      <c r="R3" s="186">
        <f t="shared" ref="R3:R11" si="2">IF((I3+N3)&gt;0,(H3+M3)/(I3+N3),"")</f>
        <v>1.3277591973244148E-3</v>
      </c>
      <c r="S3" s="188">
        <f t="shared" ref="S3:S11" si="3">IF((I3+N3)&gt;0,(G3+L3)/(I3+N3),"")</f>
        <v>3.3444816053511705E-3</v>
      </c>
    </row>
    <row r="4" spans="1:20" x14ac:dyDescent="0.3">
      <c r="A4" s="66"/>
      <c r="B4" s="6"/>
      <c r="C4" s="6"/>
      <c r="D4" s="6"/>
      <c r="E4" s="7" t="s">
        <v>2</v>
      </c>
      <c r="F4" s="255" t="s">
        <v>3</v>
      </c>
      <c r="G4" s="8"/>
      <c r="H4" s="266"/>
      <c r="I4" s="8">
        <v>37</v>
      </c>
      <c r="J4" s="329">
        <f t="shared" ref="J4:J10" si="4">IF(G4=0,0,G4/I4)</f>
        <v>0</v>
      </c>
      <c r="K4" s="329">
        <f t="shared" ref="K4:K10" si="5">IF(I4=0,0,H4/I4)</f>
        <v>0</v>
      </c>
      <c r="L4" s="332"/>
      <c r="M4" s="108"/>
      <c r="N4" s="108"/>
      <c r="O4" s="349">
        <f t="shared" si="0"/>
        <v>0</v>
      </c>
      <c r="P4" s="329">
        <f t="shared" si="1"/>
        <v>0</v>
      </c>
      <c r="Q4" s="135"/>
      <c r="R4" s="237">
        <f t="shared" si="2"/>
        <v>0</v>
      </c>
      <c r="S4" s="237">
        <f t="shared" si="3"/>
        <v>0</v>
      </c>
      <c r="T4" s="238"/>
    </row>
    <row r="5" spans="1:20" x14ac:dyDescent="0.3">
      <c r="A5" s="66"/>
      <c r="B5" s="6"/>
      <c r="C5" s="6"/>
      <c r="D5" s="6"/>
      <c r="E5" s="7" t="s">
        <v>4</v>
      </c>
      <c r="F5" s="255" t="s">
        <v>3</v>
      </c>
      <c r="G5" s="8"/>
      <c r="H5" s="266"/>
      <c r="I5" s="8">
        <v>27</v>
      </c>
      <c r="J5" s="329">
        <f t="shared" si="4"/>
        <v>0</v>
      </c>
      <c r="K5" s="329">
        <f t="shared" si="5"/>
        <v>0</v>
      </c>
      <c r="L5" s="332"/>
      <c r="M5" s="108"/>
      <c r="N5" s="108"/>
      <c r="O5" s="349">
        <f t="shared" si="0"/>
        <v>0</v>
      </c>
      <c r="P5" s="329">
        <f t="shared" si="1"/>
        <v>0</v>
      </c>
      <c r="Q5" s="135"/>
      <c r="R5" s="237">
        <f t="shared" si="2"/>
        <v>0</v>
      </c>
      <c r="S5" s="237">
        <f t="shared" si="3"/>
        <v>0</v>
      </c>
    </row>
    <row r="6" spans="1:20" x14ac:dyDescent="0.3">
      <c r="A6" s="66"/>
      <c r="B6" s="6"/>
      <c r="C6" s="6"/>
      <c r="D6" s="6"/>
      <c r="E6" s="7" t="s">
        <v>5</v>
      </c>
      <c r="F6" s="255" t="s">
        <v>6</v>
      </c>
      <c r="G6" s="8"/>
      <c r="H6" s="266"/>
      <c r="I6" s="8">
        <v>105</v>
      </c>
      <c r="J6" s="329">
        <f t="shared" si="4"/>
        <v>0</v>
      </c>
      <c r="K6" s="329">
        <f t="shared" si="5"/>
        <v>0</v>
      </c>
      <c r="L6" s="333"/>
      <c r="M6" s="246"/>
      <c r="N6" s="108"/>
      <c r="O6" s="349">
        <f t="shared" si="0"/>
        <v>0</v>
      </c>
      <c r="P6" s="329">
        <f t="shared" si="1"/>
        <v>0</v>
      </c>
      <c r="Q6" s="135"/>
      <c r="R6" s="237">
        <f t="shared" si="2"/>
        <v>0</v>
      </c>
      <c r="S6" s="237">
        <f t="shared" si="3"/>
        <v>0</v>
      </c>
    </row>
    <row r="7" spans="1:20" x14ac:dyDescent="0.3">
      <c r="A7" s="66"/>
      <c r="B7" s="6"/>
      <c r="C7" s="6"/>
      <c r="D7" s="6"/>
      <c r="E7" s="7" t="s">
        <v>7</v>
      </c>
      <c r="F7" s="255" t="s">
        <v>6</v>
      </c>
      <c r="G7" s="8"/>
      <c r="H7" s="266"/>
      <c r="I7" s="8">
        <v>105</v>
      </c>
      <c r="J7" s="329">
        <f t="shared" si="4"/>
        <v>0</v>
      </c>
      <c r="K7" s="329">
        <f t="shared" si="5"/>
        <v>0</v>
      </c>
      <c r="L7" s="333"/>
      <c r="M7" s="246"/>
      <c r="N7" s="108"/>
      <c r="O7" s="349">
        <f t="shared" si="0"/>
        <v>0</v>
      </c>
      <c r="P7" s="329">
        <f t="shared" si="1"/>
        <v>0</v>
      </c>
      <c r="Q7" s="135"/>
      <c r="R7" s="237">
        <f t="shared" si="2"/>
        <v>0</v>
      </c>
      <c r="S7" s="237">
        <f t="shared" si="3"/>
        <v>0</v>
      </c>
    </row>
    <row r="8" spans="1:20" x14ac:dyDescent="0.3">
      <c r="A8" s="66"/>
      <c r="B8" s="6"/>
      <c r="C8" s="6"/>
      <c r="D8" s="6"/>
      <c r="E8" s="7" t="s">
        <v>33</v>
      </c>
      <c r="F8" s="255" t="s">
        <v>6</v>
      </c>
      <c r="G8" s="8"/>
      <c r="H8" s="266"/>
      <c r="I8" s="8">
        <v>1</v>
      </c>
      <c r="J8" s="329">
        <f t="shared" si="4"/>
        <v>0</v>
      </c>
      <c r="K8" s="329">
        <f t="shared" si="5"/>
        <v>0</v>
      </c>
      <c r="L8" s="332"/>
      <c r="M8" s="108"/>
      <c r="N8" s="108">
        <v>1</v>
      </c>
      <c r="O8" s="349">
        <f t="shared" si="0"/>
        <v>0</v>
      </c>
      <c r="P8" s="329">
        <f t="shared" si="1"/>
        <v>0</v>
      </c>
      <c r="Q8" s="135"/>
      <c r="R8" s="237">
        <f t="shared" si="2"/>
        <v>0</v>
      </c>
      <c r="S8" s="237">
        <f t="shared" si="3"/>
        <v>0</v>
      </c>
    </row>
    <row r="9" spans="1:20" x14ac:dyDescent="0.3">
      <c r="A9" s="66"/>
      <c r="B9" s="6"/>
      <c r="C9" s="6"/>
      <c r="D9" s="6"/>
      <c r="E9" s="8" t="s">
        <v>87</v>
      </c>
      <c r="F9" s="256" t="s">
        <v>8</v>
      </c>
      <c r="G9" s="8">
        <v>1</v>
      </c>
      <c r="H9" s="266">
        <v>0.39700000000000002</v>
      </c>
      <c r="I9" s="8">
        <v>12</v>
      </c>
      <c r="J9" s="329">
        <f t="shared" si="4"/>
        <v>8.3333333333333329E-2</v>
      </c>
      <c r="K9" s="329">
        <f t="shared" si="5"/>
        <v>3.3083333333333333E-2</v>
      </c>
      <c r="L9" s="332"/>
      <c r="M9" s="108"/>
      <c r="N9" s="108"/>
      <c r="O9" s="349">
        <f t="shared" si="0"/>
        <v>0</v>
      </c>
      <c r="P9" s="329">
        <f t="shared" si="1"/>
        <v>0</v>
      </c>
      <c r="Q9" s="135"/>
      <c r="R9" s="237">
        <f t="shared" si="2"/>
        <v>3.3083333333333333E-2</v>
      </c>
      <c r="S9" s="237">
        <f t="shared" si="3"/>
        <v>8.3333333333333329E-2</v>
      </c>
    </row>
    <row r="10" spans="1:20" x14ac:dyDescent="0.3">
      <c r="A10" s="66"/>
      <c r="B10" s="6"/>
      <c r="C10" s="6"/>
      <c r="D10" s="6"/>
      <c r="E10" s="8" t="s">
        <v>292</v>
      </c>
      <c r="F10" s="256" t="s">
        <v>291</v>
      </c>
      <c r="G10" s="8"/>
      <c r="H10" s="266"/>
      <c r="I10" s="8">
        <v>11</v>
      </c>
      <c r="J10" s="329">
        <f t="shared" si="4"/>
        <v>0</v>
      </c>
      <c r="K10" s="329">
        <f t="shared" si="5"/>
        <v>0</v>
      </c>
      <c r="L10" s="332"/>
      <c r="M10" s="108"/>
      <c r="N10" s="108"/>
      <c r="O10" s="349">
        <f t="shared" si="0"/>
        <v>0</v>
      </c>
      <c r="P10" s="329">
        <f t="shared" si="1"/>
        <v>0</v>
      </c>
      <c r="Q10" s="135"/>
      <c r="R10" s="237">
        <f t="shared" si="2"/>
        <v>0</v>
      </c>
      <c r="S10" s="237">
        <f t="shared" si="3"/>
        <v>0</v>
      </c>
    </row>
    <row r="11" spans="1:20" ht="15" thickBot="1" x14ac:dyDescent="0.35">
      <c r="A11" s="67"/>
      <c r="B11" s="9"/>
      <c r="C11" s="9"/>
      <c r="D11" s="9"/>
      <c r="E11" s="9"/>
      <c r="F11" s="10"/>
      <c r="G11" s="94">
        <f>SUM(G4:G10)</f>
        <v>1</v>
      </c>
      <c r="H11" s="267">
        <f>SUM(H4:H10)</f>
        <v>0.39700000000000002</v>
      </c>
      <c r="I11" s="94">
        <f>SUM(I4:I10)</f>
        <v>298</v>
      </c>
      <c r="J11" s="114">
        <f>IF(G11=0,0,G11/I11)</f>
        <v>3.3557046979865771E-3</v>
      </c>
      <c r="K11" s="114">
        <f>IF(I11=0,0,H11/I11)</f>
        <v>1.3322147651006712E-3</v>
      </c>
      <c r="L11" s="94">
        <f>SUM(L4:L10)</f>
        <v>0</v>
      </c>
      <c r="M11" s="62">
        <f>SUM(M4:M10)</f>
        <v>0</v>
      </c>
      <c r="N11" s="94">
        <f>SUM(N4:N10)</f>
        <v>1</v>
      </c>
      <c r="O11" s="114">
        <f t="shared" si="0"/>
        <v>0</v>
      </c>
      <c r="P11" s="306">
        <f t="shared" si="1"/>
        <v>0</v>
      </c>
      <c r="Q11" s="135"/>
      <c r="R11" s="186">
        <f t="shared" si="2"/>
        <v>1.3277591973244148E-3</v>
      </c>
      <c r="S11" s="188">
        <f t="shared" si="3"/>
        <v>3.3444816053511705E-3</v>
      </c>
    </row>
    <row r="12" spans="1:20" ht="111" thickBot="1" x14ac:dyDescent="0.35">
      <c r="A12" s="278"/>
      <c r="B12" s="279"/>
      <c r="C12" s="279"/>
      <c r="D12" s="279"/>
      <c r="E12" s="279" t="s">
        <v>123</v>
      </c>
      <c r="F12" s="279" t="s">
        <v>0</v>
      </c>
      <c r="G12" s="33" t="s">
        <v>271</v>
      </c>
      <c r="H12" s="265" t="s">
        <v>272</v>
      </c>
      <c r="I12" s="327" t="s">
        <v>297</v>
      </c>
      <c r="J12" s="328" t="s">
        <v>112</v>
      </c>
      <c r="K12" s="328" t="s">
        <v>241</v>
      </c>
      <c r="L12" s="58" t="s">
        <v>274</v>
      </c>
      <c r="M12" s="58" t="s">
        <v>275</v>
      </c>
      <c r="N12" s="327" t="s">
        <v>298</v>
      </c>
      <c r="O12" s="328" t="s">
        <v>112</v>
      </c>
      <c r="P12" s="328" t="s">
        <v>241</v>
      </c>
      <c r="Q12" s="135"/>
      <c r="R12" s="147"/>
      <c r="S12" s="195"/>
    </row>
    <row r="13" spans="1:20" x14ac:dyDescent="0.3">
      <c r="A13" s="284" t="s">
        <v>34</v>
      </c>
      <c r="B13" s="285"/>
      <c r="C13" s="285"/>
      <c r="D13" s="285"/>
      <c r="E13" s="285"/>
      <c r="F13" s="285"/>
      <c r="G13" s="286">
        <v>2</v>
      </c>
      <c r="H13" s="354">
        <v>1.7110000000000001</v>
      </c>
      <c r="I13" s="286">
        <v>256</v>
      </c>
      <c r="J13" s="335">
        <f>IF(G13=0,0,G13/I13)</f>
        <v>7.8125E-3</v>
      </c>
      <c r="K13" s="335">
        <f>IF(I13=0,0,H13/I13)</f>
        <v>6.6835937500000003E-3</v>
      </c>
      <c r="L13" s="340">
        <v>0</v>
      </c>
      <c r="M13" s="352">
        <v>0</v>
      </c>
      <c r="N13" s="289">
        <v>38</v>
      </c>
      <c r="O13" s="335">
        <f t="shared" ref="O13:O21" si="6">IF(L13=0,0,L13/N13)</f>
        <v>0</v>
      </c>
      <c r="P13" s="335">
        <f t="shared" ref="P13:P21" si="7">IF(N13=0,0,M13/N13)</f>
        <v>0</v>
      </c>
      <c r="Q13" s="135"/>
      <c r="R13" s="186">
        <f t="shared" ref="R13:R21" si="8">IF((I13+N13)&gt;0,(H13+M13)/(I13+N13),"")</f>
        <v>5.8197278911564631E-3</v>
      </c>
      <c r="S13" s="188">
        <f t="shared" ref="S13:S21" si="9">IF((I13+N13)&gt;0,(G13+L13)/(I13+N13),"")</f>
        <v>6.8027210884353739E-3</v>
      </c>
    </row>
    <row r="14" spans="1:20" x14ac:dyDescent="0.3">
      <c r="A14" s="69"/>
      <c r="B14" s="11"/>
      <c r="C14" s="11"/>
      <c r="D14" s="11"/>
      <c r="E14" s="12" t="s">
        <v>35</v>
      </c>
      <c r="F14" s="257" t="s">
        <v>231</v>
      </c>
      <c r="G14" s="13"/>
      <c r="H14" s="248"/>
      <c r="I14" s="13">
        <v>72</v>
      </c>
      <c r="J14" s="334">
        <f t="shared" ref="J14:J21" si="10">IF(G14=0,0,G14/I14)</f>
        <v>0</v>
      </c>
      <c r="K14" s="334">
        <f t="shared" ref="K14:K21" si="11">IF(I14=0,0,H14/I14)</f>
        <v>0</v>
      </c>
      <c r="L14" s="341"/>
      <c r="M14" s="85"/>
      <c r="N14" s="110">
        <v>17</v>
      </c>
      <c r="O14" s="334">
        <f t="shared" si="6"/>
        <v>0</v>
      </c>
      <c r="P14" s="334">
        <f t="shared" si="7"/>
        <v>0</v>
      </c>
      <c r="Q14" s="135"/>
      <c r="R14" s="237">
        <f t="shared" si="8"/>
        <v>0</v>
      </c>
      <c r="S14" s="237">
        <f t="shared" si="9"/>
        <v>0</v>
      </c>
    </row>
    <row r="15" spans="1:20" x14ac:dyDescent="0.3">
      <c r="A15" s="69"/>
      <c r="B15" s="11"/>
      <c r="C15" s="11"/>
      <c r="D15" s="11"/>
      <c r="E15" s="12" t="s">
        <v>11</v>
      </c>
      <c r="F15" s="257" t="s">
        <v>232</v>
      </c>
      <c r="G15" s="13"/>
      <c r="H15" s="248"/>
      <c r="I15" s="13">
        <v>70</v>
      </c>
      <c r="J15" s="334">
        <f t="shared" si="10"/>
        <v>0</v>
      </c>
      <c r="K15" s="334">
        <f t="shared" si="11"/>
        <v>0</v>
      </c>
      <c r="L15" s="341"/>
      <c r="M15" s="85"/>
      <c r="N15" s="110">
        <v>2</v>
      </c>
      <c r="O15" s="334">
        <f t="shared" si="6"/>
        <v>0</v>
      </c>
      <c r="P15" s="334">
        <f t="shared" si="7"/>
        <v>0</v>
      </c>
      <c r="Q15" s="135"/>
      <c r="R15" s="237">
        <f t="shared" si="8"/>
        <v>0</v>
      </c>
      <c r="S15" s="237">
        <f t="shared" si="9"/>
        <v>0</v>
      </c>
    </row>
    <row r="16" spans="1:20" x14ac:dyDescent="0.3">
      <c r="A16" s="69"/>
      <c r="B16" s="11"/>
      <c r="C16" s="11"/>
      <c r="D16" s="11"/>
      <c r="E16" s="12" t="s">
        <v>13</v>
      </c>
      <c r="F16" s="257" t="s">
        <v>232</v>
      </c>
      <c r="G16" s="13">
        <v>2</v>
      </c>
      <c r="H16" s="248">
        <v>1.7110000000000001</v>
      </c>
      <c r="I16" s="13">
        <v>81</v>
      </c>
      <c r="J16" s="334">
        <f t="shared" si="10"/>
        <v>2.4691358024691357E-2</v>
      </c>
      <c r="K16" s="334">
        <f t="shared" si="11"/>
        <v>2.1123456790123459E-2</v>
      </c>
      <c r="L16" s="341"/>
      <c r="M16" s="85"/>
      <c r="N16" s="110">
        <v>7</v>
      </c>
      <c r="O16" s="334">
        <f t="shared" si="6"/>
        <v>0</v>
      </c>
      <c r="P16" s="334">
        <f t="shared" si="7"/>
        <v>0</v>
      </c>
      <c r="Q16" s="135"/>
      <c r="R16" s="237">
        <f t="shared" si="8"/>
        <v>1.9443181818181818E-2</v>
      </c>
      <c r="S16" s="237">
        <f t="shared" si="9"/>
        <v>2.2727272727272728E-2</v>
      </c>
    </row>
    <row r="17" spans="1:19" x14ac:dyDescent="0.3">
      <c r="A17" s="69"/>
      <c r="B17" s="11"/>
      <c r="C17" s="11"/>
      <c r="D17" s="11"/>
      <c r="E17" s="12" t="s">
        <v>293</v>
      </c>
      <c r="F17" s="257" t="s">
        <v>233</v>
      </c>
      <c r="G17" s="13"/>
      <c r="H17" s="248"/>
      <c r="I17" s="13">
        <v>5</v>
      </c>
      <c r="J17" s="334"/>
      <c r="K17" s="334"/>
      <c r="L17" s="341"/>
      <c r="M17" s="85"/>
      <c r="N17" s="110">
        <v>6</v>
      </c>
      <c r="O17" s="334">
        <f t="shared" ref="O17" si="12">IF(L17=0,0,L17/N17)</f>
        <v>0</v>
      </c>
      <c r="P17" s="334">
        <f t="shared" ref="P17" si="13">IF(N17=0,0,M17/N17)</f>
        <v>0</v>
      </c>
      <c r="Q17" s="135"/>
      <c r="R17" s="237"/>
      <c r="S17" s="237"/>
    </row>
    <row r="18" spans="1:19" x14ac:dyDescent="0.3">
      <c r="A18" s="69"/>
      <c r="B18" s="11"/>
      <c r="C18" s="11"/>
      <c r="D18" s="11"/>
      <c r="E18" s="12" t="s">
        <v>294</v>
      </c>
      <c r="F18" s="257" t="s">
        <v>233</v>
      </c>
      <c r="G18" s="13"/>
      <c r="H18" s="248"/>
      <c r="I18" s="13">
        <v>26</v>
      </c>
      <c r="J18" s="334">
        <f t="shared" si="10"/>
        <v>0</v>
      </c>
      <c r="K18" s="334">
        <f t="shared" si="11"/>
        <v>0</v>
      </c>
      <c r="L18" s="341"/>
      <c r="M18" s="85"/>
      <c r="N18" s="110">
        <v>6</v>
      </c>
      <c r="O18" s="334">
        <f t="shared" si="6"/>
        <v>0</v>
      </c>
      <c r="P18" s="334">
        <f t="shared" si="7"/>
        <v>0</v>
      </c>
      <c r="Q18" s="135"/>
      <c r="R18" s="237">
        <f t="shared" si="8"/>
        <v>0</v>
      </c>
      <c r="S18" s="237">
        <f t="shared" si="9"/>
        <v>0</v>
      </c>
    </row>
    <row r="19" spans="1:19" x14ac:dyDescent="0.3">
      <c r="A19" s="69"/>
      <c r="B19" s="11"/>
      <c r="C19" s="11"/>
      <c r="D19" s="11"/>
      <c r="E19" s="13" t="s">
        <v>89</v>
      </c>
      <c r="F19" s="258" t="s">
        <v>64</v>
      </c>
      <c r="G19" s="13"/>
      <c r="H19" s="248"/>
      <c r="I19" s="13">
        <v>1</v>
      </c>
      <c r="J19" s="334">
        <f t="shared" si="10"/>
        <v>0</v>
      </c>
      <c r="K19" s="334">
        <f t="shared" si="11"/>
        <v>0</v>
      </c>
      <c r="L19" s="341"/>
      <c r="M19" s="85"/>
      <c r="N19" s="110"/>
      <c r="O19" s="334">
        <f t="shared" si="6"/>
        <v>0</v>
      </c>
      <c r="P19" s="334">
        <f t="shared" si="7"/>
        <v>0</v>
      </c>
      <c r="Q19" s="135"/>
      <c r="R19" s="237">
        <f t="shared" si="8"/>
        <v>0</v>
      </c>
      <c r="S19" s="237">
        <f t="shared" si="9"/>
        <v>0</v>
      </c>
    </row>
    <row r="20" spans="1:19" x14ac:dyDescent="0.3">
      <c r="A20" s="69"/>
      <c r="B20" s="11"/>
      <c r="C20" s="11"/>
      <c r="D20" s="11"/>
      <c r="E20" s="13" t="s">
        <v>295</v>
      </c>
      <c r="F20" s="258" t="s">
        <v>296</v>
      </c>
      <c r="G20" s="13"/>
      <c r="H20" s="248"/>
      <c r="I20" s="13">
        <v>1</v>
      </c>
      <c r="J20" s="334">
        <f t="shared" si="10"/>
        <v>0</v>
      </c>
      <c r="K20" s="334">
        <f t="shared" si="11"/>
        <v>0</v>
      </c>
      <c r="L20" s="341"/>
      <c r="M20" s="85"/>
      <c r="N20" s="110"/>
      <c r="O20" s="334">
        <f t="shared" si="6"/>
        <v>0</v>
      </c>
      <c r="P20" s="334">
        <f t="shared" si="7"/>
        <v>0</v>
      </c>
      <c r="Q20" s="135"/>
      <c r="R20" s="237">
        <f t="shared" si="8"/>
        <v>0</v>
      </c>
      <c r="S20" s="237">
        <f t="shared" si="9"/>
        <v>0</v>
      </c>
    </row>
    <row r="21" spans="1:19" ht="15" thickBot="1" x14ac:dyDescent="0.35">
      <c r="A21" s="70"/>
      <c r="B21" s="14"/>
      <c r="C21" s="14"/>
      <c r="D21" s="14"/>
      <c r="E21" s="14"/>
      <c r="F21" s="15"/>
      <c r="G21" s="87">
        <f>SUM(G14:G20)</f>
        <v>2</v>
      </c>
      <c r="H21" s="269">
        <f t="shared" ref="H21" si="14">SUM(H14:H20)</f>
        <v>1.7110000000000001</v>
      </c>
      <c r="I21" s="87">
        <f>SUM(I14:I20)</f>
        <v>256</v>
      </c>
      <c r="J21" s="290">
        <f t="shared" si="10"/>
        <v>7.8125E-3</v>
      </c>
      <c r="K21" s="290">
        <f t="shared" si="11"/>
        <v>6.6835937500000003E-3</v>
      </c>
      <c r="L21" s="87">
        <f t="shared" ref="L21:M21" si="15">SUM(L14:L20)</f>
        <v>0</v>
      </c>
      <c r="M21" s="88">
        <f t="shared" si="15"/>
        <v>0</v>
      </c>
      <c r="N21" s="229">
        <f>SUM(N14:N20)</f>
        <v>38</v>
      </c>
      <c r="O21" s="350">
        <f t="shared" si="6"/>
        <v>0</v>
      </c>
      <c r="P21" s="310">
        <f t="shared" si="7"/>
        <v>0</v>
      </c>
      <c r="Q21" s="135"/>
      <c r="R21" s="186">
        <f t="shared" si="8"/>
        <v>5.8197278911564631E-3</v>
      </c>
      <c r="S21" s="188">
        <f t="shared" si="9"/>
        <v>6.8027210884353739E-3</v>
      </c>
    </row>
    <row r="22" spans="1:19" ht="111" thickBot="1" x14ac:dyDescent="0.35">
      <c r="A22" s="278"/>
      <c r="B22" s="279"/>
      <c r="C22" s="279"/>
      <c r="D22" s="279"/>
      <c r="E22" s="279" t="s">
        <v>123</v>
      </c>
      <c r="F22" s="279" t="s">
        <v>0</v>
      </c>
      <c r="G22" s="33" t="s">
        <v>271</v>
      </c>
      <c r="H22" s="265" t="s">
        <v>272</v>
      </c>
      <c r="I22" s="327" t="s">
        <v>297</v>
      </c>
      <c r="J22" s="328" t="s">
        <v>112</v>
      </c>
      <c r="K22" s="328" t="s">
        <v>241</v>
      </c>
      <c r="L22" s="58" t="s">
        <v>274</v>
      </c>
      <c r="M22" s="58" t="s">
        <v>275</v>
      </c>
      <c r="N22" s="327" t="s">
        <v>298</v>
      </c>
      <c r="O22" s="328" t="s">
        <v>112</v>
      </c>
      <c r="P22" s="328" t="s">
        <v>241</v>
      </c>
      <c r="Q22" s="135"/>
      <c r="R22" s="147"/>
      <c r="S22" s="195"/>
    </row>
    <row r="23" spans="1:19" x14ac:dyDescent="0.3">
      <c r="A23" s="71" t="s">
        <v>37</v>
      </c>
      <c r="B23" s="16"/>
      <c r="C23" s="16"/>
      <c r="D23" s="16"/>
      <c r="E23" s="17"/>
      <c r="F23" s="17"/>
      <c r="G23" s="291">
        <v>9</v>
      </c>
      <c r="H23" s="249">
        <v>7.7160000000000002</v>
      </c>
      <c r="I23" s="98">
        <v>195</v>
      </c>
      <c r="J23" s="339">
        <f>IF(I23=0,0,G23/I23)</f>
        <v>4.6153846153846156E-2</v>
      </c>
      <c r="K23" s="339">
        <f>IF(I23=0,0,H23/I23)</f>
        <v>3.9569230769230773E-2</v>
      </c>
      <c r="L23" s="336">
        <v>0</v>
      </c>
      <c r="M23" s="294">
        <v>0</v>
      </c>
      <c r="N23" s="98">
        <v>24</v>
      </c>
      <c r="O23" s="339">
        <f t="shared" ref="O23:O53" si="16">IF(L23=0,0,L23/N23)</f>
        <v>0</v>
      </c>
      <c r="P23" s="339">
        <f t="shared" ref="P23:P53" si="17">IF(N23=0,0,M23/N23)</f>
        <v>0</v>
      </c>
      <c r="Q23" s="135"/>
      <c r="R23" s="186">
        <f t="shared" ref="R23:R40" si="18">IF((I23+N23)&gt;0,(H23+M23)/(I23+N23),"")</f>
        <v>3.5232876712328769E-2</v>
      </c>
      <c r="S23" s="188">
        <f>IF((I23+N23)&gt;0,(G23+L23)/(I23+N23),"")</f>
        <v>4.1095890410958902E-2</v>
      </c>
    </row>
    <row r="24" spans="1:19" x14ac:dyDescent="0.3">
      <c r="A24" s="72"/>
      <c r="B24" s="18"/>
      <c r="C24" s="18"/>
      <c r="D24" s="18"/>
      <c r="E24" s="19" t="s">
        <v>214</v>
      </c>
      <c r="F24" s="259" t="s">
        <v>86</v>
      </c>
      <c r="G24" s="20">
        <v>4</v>
      </c>
      <c r="H24" s="118">
        <v>4.5519999999999996</v>
      </c>
      <c r="I24" s="100">
        <v>6</v>
      </c>
      <c r="J24" s="339">
        <f t="shared" ref="J24:J53" si="19">IF(I24=0,0,G24/I24)</f>
        <v>0.66666666666666663</v>
      </c>
      <c r="K24" s="56">
        <f t="shared" ref="K24:K53" si="20">IF(I24=0,0,H24/I24)</f>
        <v>0.7586666666666666</v>
      </c>
      <c r="L24" s="337"/>
      <c r="M24" s="86"/>
      <c r="N24" s="100"/>
      <c r="O24" s="56">
        <f t="shared" si="16"/>
        <v>0</v>
      </c>
      <c r="P24" s="56">
        <f t="shared" si="17"/>
        <v>0</v>
      </c>
      <c r="Q24" s="135"/>
      <c r="R24" s="237">
        <f>IF((I24+N24)&gt;0,(H24+M24)/(I24+N24),"")</f>
        <v>0.7586666666666666</v>
      </c>
      <c r="S24" s="237">
        <f>IF((I24+N24)&gt;0,(G24+L24)/(I24+N24),"")</f>
        <v>0.66666666666666663</v>
      </c>
    </row>
    <row r="25" spans="1:19" x14ac:dyDescent="0.3">
      <c r="A25" s="72"/>
      <c r="B25" s="18"/>
      <c r="C25" s="18"/>
      <c r="D25" s="18"/>
      <c r="E25" s="19" t="s">
        <v>215</v>
      </c>
      <c r="F25" s="259" t="s">
        <v>86</v>
      </c>
      <c r="G25" s="20"/>
      <c r="H25" s="118"/>
      <c r="I25" s="100">
        <v>2</v>
      </c>
      <c r="J25" s="339">
        <f t="shared" si="19"/>
        <v>0</v>
      </c>
      <c r="K25" s="56">
        <f t="shared" si="20"/>
        <v>0</v>
      </c>
      <c r="L25" s="337"/>
      <c r="M25" s="86"/>
      <c r="N25" s="100"/>
      <c r="O25" s="56">
        <f t="shared" si="16"/>
        <v>0</v>
      </c>
      <c r="P25" s="56">
        <f t="shared" si="17"/>
        <v>0</v>
      </c>
      <c r="Q25" s="135"/>
      <c r="R25" s="237">
        <f t="shared" si="18"/>
        <v>0</v>
      </c>
      <c r="S25" s="237" t="str">
        <f>IF((K25+P25)&gt;0,(I25+N25)/(K25+P25),"")</f>
        <v/>
      </c>
    </row>
    <row r="26" spans="1:19" x14ac:dyDescent="0.3">
      <c r="A26" s="72"/>
      <c r="B26" s="18"/>
      <c r="C26" s="18"/>
      <c r="D26" s="18"/>
      <c r="E26" s="19" t="s">
        <v>19</v>
      </c>
      <c r="F26" s="259" t="s">
        <v>20</v>
      </c>
      <c r="G26" s="20"/>
      <c r="H26" s="118"/>
      <c r="I26" s="100">
        <v>3</v>
      </c>
      <c r="J26" s="339">
        <f t="shared" si="19"/>
        <v>0</v>
      </c>
      <c r="K26" s="56">
        <f t="shared" si="20"/>
        <v>0</v>
      </c>
      <c r="L26" s="337"/>
      <c r="M26" s="86"/>
      <c r="N26" s="100"/>
      <c r="O26" s="56">
        <f t="shared" si="16"/>
        <v>0</v>
      </c>
      <c r="P26" s="56">
        <f t="shared" si="17"/>
        <v>0</v>
      </c>
      <c r="Q26" s="135"/>
      <c r="R26" s="237">
        <f t="shared" si="18"/>
        <v>0</v>
      </c>
      <c r="S26" s="237" t="str">
        <f>IF((K26+P26)&gt;0,(I26+N26)/(K26+P26),"")</f>
        <v/>
      </c>
    </row>
    <row r="27" spans="1:19" x14ac:dyDescent="0.3">
      <c r="A27" s="72"/>
      <c r="B27" s="18"/>
      <c r="C27" s="18"/>
      <c r="D27" s="18"/>
      <c r="E27" s="19" t="s">
        <v>21</v>
      </c>
      <c r="F27" s="259" t="s">
        <v>20</v>
      </c>
      <c r="G27" s="20"/>
      <c r="H27" s="118"/>
      <c r="I27" s="100">
        <v>3</v>
      </c>
      <c r="J27" s="339">
        <f t="shared" si="19"/>
        <v>0</v>
      </c>
      <c r="K27" s="56">
        <f t="shared" si="20"/>
        <v>0</v>
      </c>
      <c r="L27" s="337"/>
      <c r="M27" s="86"/>
      <c r="N27" s="100"/>
      <c r="O27" s="56">
        <f t="shared" si="16"/>
        <v>0</v>
      </c>
      <c r="P27" s="56">
        <f t="shared" si="17"/>
        <v>0</v>
      </c>
      <c r="Q27" s="135"/>
      <c r="R27" s="237">
        <f t="shared" si="18"/>
        <v>0</v>
      </c>
      <c r="S27" s="237" t="str">
        <f>IF((K27+P27)&gt;0,(I27+N27)/(K27+P27),"")</f>
        <v/>
      </c>
    </row>
    <row r="28" spans="1:19" x14ac:dyDescent="0.3">
      <c r="A28" s="72"/>
      <c r="B28" s="18"/>
      <c r="C28" s="18"/>
      <c r="D28" s="18"/>
      <c r="E28" s="19" t="s">
        <v>206</v>
      </c>
      <c r="F28" s="259" t="s">
        <v>207</v>
      </c>
      <c r="G28" s="20"/>
      <c r="H28" s="118"/>
      <c r="I28" s="100">
        <v>3</v>
      </c>
      <c r="J28" s="339">
        <f t="shared" si="19"/>
        <v>0</v>
      </c>
      <c r="K28" s="56">
        <f t="shared" si="20"/>
        <v>0</v>
      </c>
      <c r="L28" s="337"/>
      <c r="M28" s="86"/>
      <c r="N28" s="100">
        <v>1</v>
      </c>
      <c r="O28" s="56">
        <f t="shared" si="16"/>
        <v>0</v>
      </c>
      <c r="P28" s="56">
        <f t="shared" si="17"/>
        <v>0</v>
      </c>
      <c r="Q28" s="135"/>
      <c r="R28" s="237">
        <f t="shared" si="18"/>
        <v>0</v>
      </c>
      <c r="S28" s="237">
        <f t="shared" ref="S28:S40" si="21">IF((I28+N28)&gt;0,(G28+L28)/(I28+N28),"")</f>
        <v>0</v>
      </c>
    </row>
    <row r="29" spans="1:19" x14ac:dyDescent="0.3">
      <c r="A29" s="72"/>
      <c r="B29" s="18"/>
      <c r="C29" s="18"/>
      <c r="D29" s="18"/>
      <c r="E29" s="19" t="s">
        <v>299</v>
      </c>
      <c r="F29" s="259" t="s">
        <v>49</v>
      </c>
      <c r="G29" s="20"/>
      <c r="H29" s="270"/>
      <c r="I29" s="100">
        <v>27</v>
      </c>
      <c r="J29" s="339">
        <f t="shared" si="19"/>
        <v>0</v>
      </c>
      <c r="K29" s="56">
        <f t="shared" si="20"/>
        <v>0</v>
      </c>
      <c r="L29" s="337"/>
      <c r="M29" s="86"/>
      <c r="N29" s="100">
        <v>1</v>
      </c>
      <c r="O29" s="56">
        <f t="shared" si="16"/>
        <v>0</v>
      </c>
      <c r="P29" s="56">
        <f t="shared" si="17"/>
        <v>0</v>
      </c>
      <c r="Q29" s="135"/>
      <c r="R29" s="237">
        <f>IF((I29+N29)&gt;0,(H29+M29)/(I29+N29),"")</f>
        <v>0</v>
      </c>
      <c r="S29" s="237">
        <f t="shared" si="21"/>
        <v>0</v>
      </c>
    </row>
    <row r="30" spans="1:19" x14ac:dyDescent="0.3">
      <c r="A30" s="137"/>
      <c r="B30" s="37"/>
      <c r="C30" s="37"/>
      <c r="D30" s="37"/>
      <c r="E30" s="19" t="s">
        <v>53</v>
      </c>
      <c r="F30" s="259" t="s">
        <v>54</v>
      </c>
      <c r="G30" s="20"/>
      <c r="H30" s="118"/>
      <c r="I30" s="100">
        <v>6</v>
      </c>
      <c r="J30" s="339">
        <f t="shared" si="19"/>
        <v>0</v>
      </c>
      <c r="K30" s="56">
        <f t="shared" si="20"/>
        <v>0</v>
      </c>
      <c r="L30" s="337"/>
      <c r="M30" s="86"/>
      <c r="N30" s="100"/>
      <c r="O30" s="56">
        <f t="shared" si="16"/>
        <v>0</v>
      </c>
      <c r="P30" s="56">
        <f t="shared" si="17"/>
        <v>0</v>
      </c>
      <c r="Q30" s="135"/>
      <c r="R30" s="237">
        <f t="shared" si="18"/>
        <v>0</v>
      </c>
      <c r="S30" s="237">
        <f t="shared" si="21"/>
        <v>0</v>
      </c>
    </row>
    <row r="31" spans="1:19" x14ac:dyDescent="0.3">
      <c r="A31" s="137"/>
      <c r="B31" s="37"/>
      <c r="C31" s="37"/>
      <c r="D31" s="37"/>
      <c r="E31" s="19" t="s">
        <v>180</v>
      </c>
      <c r="F31" s="259" t="s">
        <v>157</v>
      </c>
      <c r="G31" s="20"/>
      <c r="H31" s="118"/>
      <c r="I31" s="100">
        <v>1</v>
      </c>
      <c r="J31" s="339">
        <f t="shared" si="19"/>
        <v>0</v>
      </c>
      <c r="K31" s="56">
        <f t="shared" si="20"/>
        <v>0</v>
      </c>
      <c r="L31" s="337"/>
      <c r="M31" s="86"/>
      <c r="N31" s="100">
        <v>1</v>
      </c>
      <c r="O31" s="56">
        <f t="shared" si="16"/>
        <v>0</v>
      </c>
      <c r="P31" s="56">
        <f t="shared" si="17"/>
        <v>0</v>
      </c>
      <c r="Q31" s="135"/>
      <c r="R31" s="237">
        <f t="shared" si="18"/>
        <v>0</v>
      </c>
      <c r="S31" s="237">
        <f t="shared" si="21"/>
        <v>0</v>
      </c>
    </row>
    <row r="32" spans="1:19" x14ac:dyDescent="0.3">
      <c r="A32" s="137"/>
      <c r="B32" s="37"/>
      <c r="C32" s="37"/>
      <c r="D32" s="37"/>
      <c r="E32" s="19" t="s">
        <v>195</v>
      </c>
      <c r="F32" s="259" t="s">
        <v>194</v>
      </c>
      <c r="G32" s="20"/>
      <c r="H32" s="118"/>
      <c r="I32" s="100">
        <v>7</v>
      </c>
      <c r="J32" s="339">
        <f t="shared" si="19"/>
        <v>0</v>
      </c>
      <c r="K32" s="56">
        <f t="shared" si="20"/>
        <v>0</v>
      </c>
      <c r="L32" s="337"/>
      <c r="M32" s="86"/>
      <c r="N32" s="100">
        <v>1</v>
      </c>
      <c r="O32" s="56">
        <f t="shared" si="16"/>
        <v>0</v>
      </c>
      <c r="P32" s="56">
        <f t="shared" si="17"/>
        <v>0</v>
      </c>
      <c r="Q32" s="135"/>
      <c r="R32" s="237">
        <f t="shared" si="18"/>
        <v>0</v>
      </c>
      <c r="S32" s="237">
        <f t="shared" si="21"/>
        <v>0</v>
      </c>
    </row>
    <row r="33" spans="1:20" x14ac:dyDescent="0.3">
      <c r="A33" s="137"/>
      <c r="B33" s="37"/>
      <c r="C33" s="37"/>
      <c r="D33" s="37"/>
      <c r="E33" s="19" t="s">
        <v>22</v>
      </c>
      <c r="F33" s="259" t="s">
        <v>23</v>
      </c>
      <c r="G33" s="20"/>
      <c r="H33" s="118"/>
      <c r="I33" s="100">
        <v>3</v>
      </c>
      <c r="J33" s="339">
        <f>IF(I33=0,0,G33/I33)</f>
        <v>0</v>
      </c>
      <c r="K33" s="56">
        <f t="shared" si="20"/>
        <v>0</v>
      </c>
      <c r="L33" s="337"/>
      <c r="M33" s="161"/>
      <c r="N33" s="100"/>
      <c r="O33" s="56">
        <f t="shared" si="16"/>
        <v>0</v>
      </c>
      <c r="P33" s="56">
        <f t="shared" si="17"/>
        <v>0</v>
      </c>
      <c r="Q33" s="146"/>
      <c r="R33" s="237">
        <f t="shared" si="18"/>
        <v>0</v>
      </c>
      <c r="S33" s="237">
        <f t="shared" si="21"/>
        <v>0</v>
      </c>
      <c r="T33" s="22"/>
    </row>
    <row r="34" spans="1:20" x14ac:dyDescent="0.3">
      <c r="A34" s="137"/>
      <c r="B34" s="37"/>
      <c r="C34" s="37"/>
      <c r="D34" s="37"/>
      <c r="E34" s="19" t="s">
        <v>24</v>
      </c>
      <c r="F34" s="259" t="s">
        <v>23</v>
      </c>
      <c r="G34" s="20">
        <v>1</v>
      </c>
      <c r="H34" s="118">
        <v>0.39700000000000002</v>
      </c>
      <c r="I34" s="100">
        <v>5</v>
      </c>
      <c r="J34" s="339">
        <f t="shared" si="19"/>
        <v>0.2</v>
      </c>
      <c r="K34" s="56">
        <f t="shared" si="20"/>
        <v>7.9399999999999998E-2</v>
      </c>
      <c r="L34" s="337"/>
      <c r="M34" s="86"/>
      <c r="N34" s="100"/>
      <c r="O34" s="56">
        <f t="shared" si="16"/>
        <v>0</v>
      </c>
      <c r="P34" s="56">
        <f t="shared" si="17"/>
        <v>0</v>
      </c>
      <c r="Q34" s="146"/>
      <c r="R34" s="237">
        <f t="shared" si="18"/>
        <v>7.9399999999999998E-2</v>
      </c>
      <c r="S34" s="237">
        <f t="shared" si="21"/>
        <v>0.2</v>
      </c>
      <c r="T34" s="22"/>
    </row>
    <row r="35" spans="1:20" x14ac:dyDescent="0.3">
      <c r="A35" s="137"/>
      <c r="B35" s="37"/>
      <c r="C35" s="37"/>
      <c r="D35" s="37"/>
      <c r="E35" s="19" t="s">
        <v>39</v>
      </c>
      <c r="F35" s="259" t="s">
        <v>52</v>
      </c>
      <c r="G35" s="20"/>
      <c r="H35" s="118"/>
      <c r="I35" s="100">
        <v>10</v>
      </c>
      <c r="J35" s="339">
        <f t="shared" si="19"/>
        <v>0</v>
      </c>
      <c r="K35" s="56">
        <f t="shared" si="20"/>
        <v>0</v>
      </c>
      <c r="L35" s="337"/>
      <c r="M35" s="86"/>
      <c r="N35" s="100"/>
      <c r="O35" s="56">
        <f t="shared" si="16"/>
        <v>0</v>
      </c>
      <c r="P35" s="56">
        <f t="shared" si="17"/>
        <v>0</v>
      </c>
      <c r="Q35" s="135"/>
      <c r="R35" s="237">
        <f t="shared" si="18"/>
        <v>0</v>
      </c>
      <c r="S35" s="237">
        <f t="shared" si="21"/>
        <v>0</v>
      </c>
    </row>
    <row r="36" spans="1:20" x14ac:dyDescent="0.3">
      <c r="A36" s="137"/>
      <c r="B36" s="37"/>
      <c r="C36" s="37"/>
      <c r="D36" s="37"/>
      <c r="E36" s="19" t="s">
        <v>25</v>
      </c>
      <c r="F36" s="259" t="s">
        <v>26</v>
      </c>
      <c r="G36" s="20"/>
      <c r="H36" s="118"/>
      <c r="I36" s="100"/>
      <c r="J36" s="339">
        <f t="shared" si="19"/>
        <v>0</v>
      </c>
      <c r="K36" s="56">
        <f t="shared" si="20"/>
        <v>0</v>
      </c>
      <c r="L36" s="337"/>
      <c r="M36" s="86"/>
      <c r="N36" s="100"/>
      <c r="O36" s="56">
        <f t="shared" si="16"/>
        <v>0</v>
      </c>
      <c r="P36" s="56">
        <f t="shared" si="17"/>
        <v>0</v>
      </c>
      <c r="Q36" s="135"/>
      <c r="R36" s="237" t="str">
        <f t="shared" si="18"/>
        <v/>
      </c>
      <c r="S36" s="237" t="str">
        <f t="shared" si="21"/>
        <v/>
      </c>
    </row>
    <row r="37" spans="1:20" x14ac:dyDescent="0.3">
      <c r="A37" s="137"/>
      <c r="B37" s="37"/>
      <c r="C37" s="37"/>
      <c r="D37" s="37"/>
      <c r="E37" s="19" t="s">
        <v>27</v>
      </c>
      <c r="F37" s="259" t="s">
        <v>59</v>
      </c>
      <c r="G37" s="20"/>
      <c r="H37" s="118"/>
      <c r="I37" s="100">
        <v>2</v>
      </c>
      <c r="J37" s="339">
        <f t="shared" si="19"/>
        <v>0</v>
      </c>
      <c r="K37" s="56">
        <f t="shared" si="20"/>
        <v>0</v>
      </c>
      <c r="L37" s="337"/>
      <c r="M37" s="86"/>
      <c r="N37" s="100">
        <v>1</v>
      </c>
      <c r="O37" s="56">
        <f t="shared" si="16"/>
        <v>0</v>
      </c>
      <c r="P37" s="56">
        <f t="shared" si="17"/>
        <v>0</v>
      </c>
      <c r="Q37" s="135"/>
      <c r="R37" s="237">
        <f t="shared" si="18"/>
        <v>0</v>
      </c>
      <c r="S37" s="237">
        <f t="shared" si="21"/>
        <v>0</v>
      </c>
    </row>
    <row r="38" spans="1:20" x14ac:dyDescent="0.3">
      <c r="A38" s="137"/>
      <c r="B38" s="37"/>
      <c r="C38" s="37"/>
      <c r="D38" s="37"/>
      <c r="E38" s="19" t="s">
        <v>40</v>
      </c>
      <c r="F38" s="260" t="s">
        <v>96</v>
      </c>
      <c r="G38" s="20"/>
      <c r="H38" s="118"/>
      <c r="I38" s="100">
        <v>8</v>
      </c>
      <c r="J38" s="339">
        <f t="shared" si="19"/>
        <v>0</v>
      </c>
      <c r="K38" s="56">
        <f t="shared" si="20"/>
        <v>0</v>
      </c>
      <c r="L38" s="337"/>
      <c r="M38" s="86"/>
      <c r="N38" s="100">
        <v>2</v>
      </c>
      <c r="O38" s="56">
        <f t="shared" si="16"/>
        <v>0</v>
      </c>
      <c r="P38" s="56">
        <f t="shared" si="17"/>
        <v>0</v>
      </c>
      <c r="Q38" s="135"/>
      <c r="R38" s="237">
        <f t="shared" si="18"/>
        <v>0</v>
      </c>
      <c r="S38" s="237">
        <f t="shared" si="21"/>
        <v>0</v>
      </c>
    </row>
    <row r="39" spans="1:20" x14ac:dyDescent="0.3">
      <c r="A39" s="137"/>
      <c r="B39" s="37"/>
      <c r="C39" s="37"/>
      <c r="D39" s="37"/>
      <c r="E39" s="19" t="s">
        <v>288</v>
      </c>
      <c r="F39" s="259" t="s">
        <v>289</v>
      </c>
      <c r="G39" s="20">
        <v>1</v>
      </c>
      <c r="H39" s="118">
        <v>0.55000000000000004</v>
      </c>
      <c r="I39" s="100">
        <v>41</v>
      </c>
      <c r="J39" s="339">
        <f t="shared" si="19"/>
        <v>2.4390243902439025E-2</v>
      </c>
      <c r="K39" s="56">
        <f t="shared" si="20"/>
        <v>1.3414634146341465E-2</v>
      </c>
      <c r="L39" s="337"/>
      <c r="M39" s="86"/>
      <c r="N39" s="100">
        <v>7</v>
      </c>
      <c r="O39" s="56">
        <f t="shared" si="16"/>
        <v>0</v>
      </c>
      <c r="P39" s="56">
        <f t="shared" si="17"/>
        <v>0</v>
      </c>
      <c r="Q39" s="135"/>
      <c r="R39" s="237">
        <f t="shared" si="18"/>
        <v>1.1458333333333334E-2</v>
      </c>
      <c r="S39" s="237">
        <f t="shared" si="21"/>
        <v>2.0833333333333332E-2</v>
      </c>
    </row>
    <row r="40" spans="1:20" x14ac:dyDescent="0.3">
      <c r="A40" s="137"/>
      <c r="B40" s="37"/>
      <c r="C40" s="37"/>
      <c r="D40" s="37"/>
      <c r="E40" s="19" t="s">
        <v>290</v>
      </c>
      <c r="F40" s="259" t="s">
        <v>289</v>
      </c>
      <c r="G40" s="38">
        <v>2</v>
      </c>
      <c r="H40" s="118">
        <v>0.94699999999999995</v>
      </c>
      <c r="I40" s="100">
        <v>36</v>
      </c>
      <c r="J40" s="339">
        <f>IF(I40=0,0,G40/I40)</f>
        <v>5.5555555555555552E-2</v>
      </c>
      <c r="K40" s="56">
        <f>IF(I40=0,0,H40/I40)</f>
        <v>2.6305555555555554E-2</v>
      </c>
      <c r="L40" s="337"/>
      <c r="M40" s="86"/>
      <c r="N40" s="100">
        <v>1</v>
      </c>
      <c r="O40" s="56">
        <f t="shared" si="16"/>
        <v>0</v>
      </c>
      <c r="P40" s="56">
        <f t="shared" si="17"/>
        <v>0</v>
      </c>
      <c r="Q40" s="146"/>
      <c r="R40" s="237">
        <f t="shared" si="18"/>
        <v>2.5594594594594594E-2</v>
      </c>
      <c r="S40" s="237">
        <f t="shared" si="21"/>
        <v>5.4054054054054057E-2</v>
      </c>
      <c r="T40" s="22"/>
    </row>
    <row r="41" spans="1:20" x14ac:dyDescent="0.3">
      <c r="A41" s="137"/>
      <c r="B41" s="37"/>
      <c r="C41" s="37"/>
      <c r="D41" s="37"/>
      <c r="E41" s="19" t="s">
        <v>29</v>
      </c>
      <c r="F41" s="259" t="s">
        <v>30</v>
      </c>
      <c r="G41" s="20"/>
      <c r="H41" s="118"/>
      <c r="I41" s="100">
        <v>3</v>
      </c>
      <c r="J41" s="339">
        <f t="shared" si="19"/>
        <v>0</v>
      </c>
      <c r="K41" s="56">
        <f t="shared" si="20"/>
        <v>0</v>
      </c>
      <c r="L41" s="337"/>
      <c r="M41" s="86"/>
      <c r="N41" s="100"/>
      <c r="O41" s="56">
        <f t="shared" si="16"/>
        <v>0</v>
      </c>
      <c r="P41" s="56">
        <f t="shared" si="17"/>
        <v>0</v>
      </c>
      <c r="Q41" s="135"/>
      <c r="R41" s="237">
        <f t="shared" ref="R41:R53" si="22">IF((I41+N41)&gt;0,(H41+M41)/(I41+N41),"")</f>
        <v>0</v>
      </c>
      <c r="S41" s="237">
        <f t="shared" ref="S41:S53" si="23">IF((I41+N41)&gt;0,(G41+L41)/(I41+N41),"")</f>
        <v>0</v>
      </c>
    </row>
    <row r="42" spans="1:20" x14ac:dyDescent="0.3">
      <c r="A42" s="137"/>
      <c r="B42" s="37"/>
      <c r="C42" s="37"/>
      <c r="D42" s="37"/>
      <c r="E42" s="19" t="s">
        <v>216</v>
      </c>
      <c r="F42" s="259" t="s">
        <v>61</v>
      </c>
      <c r="G42" s="20"/>
      <c r="H42" s="118"/>
      <c r="I42" s="100">
        <v>6</v>
      </c>
      <c r="J42" s="339">
        <f t="shared" si="19"/>
        <v>0</v>
      </c>
      <c r="K42" s="56">
        <f t="shared" si="20"/>
        <v>0</v>
      </c>
      <c r="L42" s="337"/>
      <c r="M42" s="86"/>
      <c r="N42" s="100">
        <v>1</v>
      </c>
      <c r="O42" s="56">
        <f t="shared" si="16"/>
        <v>0</v>
      </c>
      <c r="P42" s="56">
        <f t="shared" si="17"/>
        <v>0</v>
      </c>
      <c r="Q42" s="135"/>
      <c r="R42" s="237">
        <f t="shared" si="22"/>
        <v>0</v>
      </c>
      <c r="S42" s="237">
        <f t="shared" si="23"/>
        <v>0</v>
      </c>
    </row>
    <row r="43" spans="1:20" x14ac:dyDescent="0.3">
      <c r="A43" s="137"/>
      <c r="B43" s="37"/>
      <c r="C43" s="37"/>
      <c r="D43" s="37"/>
      <c r="E43" s="19" t="s">
        <v>217</v>
      </c>
      <c r="F43" s="259" t="s">
        <v>61</v>
      </c>
      <c r="G43" s="20">
        <v>1</v>
      </c>
      <c r="H43" s="118">
        <v>1.27</v>
      </c>
      <c r="I43" s="100">
        <v>4</v>
      </c>
      <c r="J43" s="339">
        <f t="shared" si="19"/>
        <v>0.25</v>
      </c>
      <c r="K43" s="56">
        <f t="shared" si="20"/>
        <v>0.3175</v>
      </c>
      <c r="L43" s="337"/>
      <c r="M43" s="86"/>
      <c r="N43" s="100"/>
      <c r="O43" s="56">
        <f t="shared" si="16"/>
        <v>0</v>
      </c>
      <c r="P43" s="56">
        <f t="shared" si="17"/>
        <v>0</v>
      </c>
      <c r="Q43" s="135"/>
      <c r="R43" s="237">
        <f t="shared" si="22"/>
        <v>0.3175</v>
      </c>
      <c r="S43" s="237">
        <f t="shared" si="23"/>
        <v>0.25</v>
      </c>
    </row>
    <row r="44" spans="1:20" x14ac:dyDescent="0.3">
      <c r="A44" s="137"/>
      <c r="B44" s="37"/>
      <c r="C44" s="37"/>
      <c r="D44" s="37"/>
      <c r="E44" s="19" t="s">
        <v>31</v>
      </c>
      <c r="F44" s="259" t="s">
        <v>42</v>
      </c>
      <c r="G44" s="20"/>
      <c r="H44" s="118"/>
      <c r="I44" s="100">
        <v>2</v>
      </c>
      <c r="J44" s="339">
        <f t="shared" si="19"/>
        <v>0</v>
      </c>
      <c r="K44" s="56">
        <f t="shared" si="20"/>
        <v>0</v>
      </c>
      <c r="L44" s="338"/>
      <c r="M44" s="161"/>
      <c r="N44" s="100"/>
      <c r="O44" s="56">
        <f t="shared" si="16"/>
        <v>0</v>
      </c>
      <c r="P44" s="56">
        <f t="shared" si="17"/>
        <v>0</v>
      </c>
      <c r="Q44" s="135"/>
      <c r="R44" s="237">
        <f t="shared" si="22"/>
        <v>0</v>
      </c>
      <c r="S44" s="237">
        <f t="shared" si="23"/>
        <v>0</v>
      </c>
    </row>
    <row r="45" spans="1:20" x14ac:dyDescent="0.3">
      <c r="A45" s="137"/>
      <c r="B45" s="37"/>
      <c r="C45" s="37"/>
      <c r="D45" s="37"/>
      <c r="E45" s="19" t="s">
        <v>63</v>
      </c>
      <c r="F45" s="259" t="s">
        <v>55</v>
      </c>
      <c r="G45" s="20"/>
      <c r="H45" s="118"/>
      <c r="I45" s="100">
        <v>12</v>
      </c>
      <c r="J45" s="339">
        <f t="shared" si="19"/>
        <v>0</v>
      </c>
      <c r="K45" s="56">
        <f t="shared" si="20"/>
        <v>0</v>
      </c>
      <c r="L45" s="338"/>
      <c r="M45" s="161"/>
      <c r="N45" s="100">
        <v>2</v>
      </c>
      <c r="O45" s="56">
        <f t="shared" si="16"/>
        <v>0</v>
      </c>
      <c r="P45" s="56">
        <f t="shared" si="17"/>
        <v>0</v>
      </c>
      <c r="Q45" s="135"/>
      <c r="R45" s="237">
        <f t="shared" si="22"/>
        <v>0</v>
      </c>
      <c r="S45" s="237">
        <f t="shared" si="23"/>
        <v>0</v>
      </c>
    </row>
    <row r="46" spans="1:20" x14ac:dyDescent="0.3">
      <c r="A46" s="137"/>
      <c r="B46" s="37"/>
      <c r="C46" s="37"/>
      <c r="D46" s="37"/>
      <c r="E46" s="20" t="s">
        <v>66</v>
      </c>
      <c r="F46" s="261" t="s">
        <v>55</v>
      </c>
      <c r="G46" s="20"/>
      <c r="H46" s="118"/>
      <c r="I46" s="100">
        <v>3</v>
      </c>
      <c r="J46" s="339">
        <f t="shared" si="19"/>
        <v>0</v>
      </c>
      <c r="K46" s="56">
        <f t="shared" si="20"/>
        <v>0</v>
      </c>
      <c r="L46" s="337"/>
      <c r="M46" s="86"/>
      <c r="N46" s="100"/>
      <c r="O46" s="56">
        <f t="shared" si="16"/>
        <v>0</v>
      </c>
      <c r="P46" s="56">
        <f t="shared" si="17"/>
        <v>0</v>
      </c>
      <c r="Q46" s="135"/>
      <c r="R46" s="237">
        <f t="shared" si="22"/>
        <v>0</v>
      </c>
      <c r="S46" s="237">
        <f t="shared" si="23"/>
        <v>0</v>
      </c>
    </row>
    <row r="47" spans="1:20" x14ac:dyDescent="0.3">
      <c r="A47" s="137"/>
      <c r="B47" s="37"/>
      <c r="C47" s="37"/>
      <c r="D47" s="37"/>
      <c r="E47" s="20" t="s">
        <v>234</v>
      </c>
      <c r="F47" s="261" t="s">
        <v>55</v>
      </c>
      <c r="G47" s="20"/>
      <c r="H47" s="118"/>
      <c r="I47" s="100"/>
      <c r="J47" s="339">
        <f t="shared" si="19"/>
        <v>0</v>
      </c>
      <c r="K47" s="56">
        <f t="shared" si="20"/>
        <v>0</v>
      </c>
      <c r="L47" s="337"/>
      <c r="M47" s="86"/>
      <c r="N47" s="100">
        <v>3</v>
      </c>
      <c r="O47" s="56">
        <f t="shared" si="16"/>
        <v>0</v>
      </c>
      <c r="P47" s="56">
        <f t="shared" si="17"/>
        <v>0</v>
      </c>
      <c r="Q47" s="135"/>
      <c r="R47" s="237">
        <f t="shared" si="22"/>
        <v>0</v>
      </c>
      <c r="S47" s="237">
        <f t="shared" si="23"/>
        <v>0</v>
      </c>
    </row>
    <row r="48" spans="1:20" x14ac:dyDescent="0.3">
      <c r="A48" s="137"/>
      <c r="B48" s="37"/>
      <c r="C48" s="37"/>
      <c r="D48" s="37"/>
      <c r="E48" s="20" t="s">
        <v>67</v>
      </c>
      <c r="F48" s="261" t="s">
        <v>68</v>
      </c>
      <c r="G48" s="20"/>
      <c r="H48" s="118"/>
      <c r="I48" s="100"/>
      <c r="J48" s="339">
        <f t="shared" si="19"/>
        <v>0</v>
      </c>
      <c r="K48" s="56">
        <f t="shared" si="20"/>
        <v>0</v>
      </c>
      <c r="L48" s="337"/>
      <c r="M48" s="86"/>
      <c r="N48" s="100">
        <v>2</v>
      </c>
      <c r="O48" s="56">
        <f t="shared" si="16"/>
        <v>0</v>
      </c>
      <c r="P48" s="56">
        <f t="shared" si="17"/>
        <v>0</v>
      </c>
      <c r="Q48" s="135"/>
      <c r="R48" s="237">
        <f t="shared" si="22"/>
        <v>0</v>
      </c>
      <c r="S48" s="237">
        <f t="shared" si="23"/>
        <v>0</v>
      </c>
    </row>
    <row r="49" spans="1:19" x14ac:dyDescent="0.3">
      <c r="A49" s="137"/>
      <c r="B49" s="37"/>
      <c r="C49" s="37"/>
      <c r="D49" s="37"/>
      <c r="E49" s="20" t="s">
        <v>149</v>
      </c>
      <c r="F49" s="261" t="s">
        <v>150</v>
      </c>
      <c r="G49" s="20"/>
      <c r="H49" s="118"/>
      <c r="I49" s="100">
        <v>1</v>
      </c>
      <c r="J49" s="339">
        <f t="shared" si="19"/>
        <v>0</v>
      </c>
      <c r="K49" s="56">
        <f t="shared" si="20"/>
        <v>0</v>
      </c>
      <c r="L49" s="337"/>
      <c r="M49" s="86"/>
      <c r="N49" s="100">
        <v>1</v>
      </c>
      <c r="O49" s="56">
        <f t="shared" si="16"/>
        <v>0</v>
      </c>
      <c r="P49" s="56">
        <f t="shared" si="17"/>
        <v>0</v>
      </c>
      <c r="Q49" s="135"/>
      <c r="R49" s="237">
        <f t="shared" si="22"/>
        <v>0</v>
      </c>
      <c r="S49" s="237">
        <f t="shared" si="23"/>
        <v>0</v>
      </c>
    </row>
    <row r="50" spans="1:19" x14ac:dyDescent="0.3">
      <c r="A50" s="137"/>
      <c r="B50" s="37"/>
      <c r="C50" s="37"/>
      <c r="D50" s="37"/>
      <c r="E50" s="20" t="s">
        <v>156</v>
      </c>
      <c r="F50" s="261" t="s">
        <v>157</v>
      </c>
      <c r="G50" s="20"/>
      <c r="H50" s="118"/>
      <c r="I50" s="100">
        <v>1</v>
      </c>
      <c r="J50" s="339">
        <f t="shared" si="19"/>
        <v>0</v>
      </c>
      <c r="K50" s="56">
        <f t="shared" si="20"/>
        <v>0</v>
      </c>
      <c r="L50" s="337"/>
      <c r="M50" s="86"/>
      <c r="N50" s="100"/>
      <c r="O50" s="56">
        <f t="shared" si="16"/>
        <v>0</v>
      </c>
      <c r="P50" s="56">
        <f t="shared" si="17"/>
        <v>0</v>
      </c>
      <c r="Q50" s="135"/>
      <c r="R50" s="237">
        <f t="shared" si="22"/>
        <v>0</v>
      </c>
      <c r="S50" s="237">
        <f t="shared" si="23"/>
        <v>0</v>
      </c>
    </row>
    <row r="51" spans="1:19" ht="27.6" x14ac:dyDescent="0.3">
      <c r="A51" s="137"/>
      <c r="B51" s="37"/>
      <c r="C51" s="37"/>
      <c r="D51" s="37"/>
      <c r="E51" s="20" t="s">
        <v>153</v>
      </c>
      <c r="F51" s="262" t="s">
        <v>154</v>
      </c>
      <c r="G51" s="20"/>
      <c r="H51" s="118"/>
      <c r="I51" s="100"/>
      <c r="J51" s="339">
        <f t="shared" si="19"/>
        <v>0</v>
      </c>
      <c r="K51" s="56">
        <f t="shared" si="20"/>
        <v>0</v>
      </c>
      <c r="L51" s="337"/>
      <c r="M51" s="86"/>
      <c r="N51" s="100"/>
      <c r="O51" s="56">
        <f t="shared" si="16"/>
        <v>0</v>
      </c>
      <c r="P51" s="56">
        <f t="shared" si="17"/>
        <v>0</v>
      </c>
      <c r="Q51" s="135"/>
      <c r="R51" s="237" t="str">
        <f t="shared" si="22"/>
        <v/>
      </c>
      <c r="S51" s="237" t="str">
        <f t="shared" si="23"/>
        <v/>
      </c>
    </row>
    <row r="52" spans="1:19" x14ac:dyDescent="0.3">
      <c r="A52" s="137"/>
      <c r="B52" s="37"/>
      <c r="C52" s="37"/>
      <c r="D52" s="37"/>
      <c r="E52" s="20" t="s">
        <v>70</v>
      </c>
      <c r="F52" s="261" t="s">
        <v>94</v>
      </c>
      <c r="G52" s="20"/>
      <c r="H52" s="118"/>
      <c r="I52" s="100"/>
      <c r="J52" s="339">
        <f t="shared" si="19"/>
        <v>0</v>
      </c>
      <c r="K52" s="56">
        <f t="shared" si="20"/>
        <v>0</v>
      </c>
      <c r="L52" s="337"/>
      <c r="M52" s="86"/>
      <c r="N52" s="100"/>
      <c r="O52" s="56">
        <f t="shared" si="16"/>
        <v>0</v>
      </c>
      <c r="P52" s="56">
        <f t="shared" si="17"/>
        <v>0</v>
      </c>
      <c r="Q52" s="135"/>
      <c r="R52" s="237" t="str">
        <f t="shared" si="22"/>
        <v/>
      </c>
      <c r="S52" s="237" t="str">
        <f t="shared" si="23"/>
        <v/>
      </c>
    </row>
    <row r="53" spans="1:19" ht="15" thickBot="1" x14ac:dyDescent="0.35">
      <c r="A53" s="141"/>
      <c r="B53" s="142"/>
      <c r="C53" s="142"/>
      <c r="D53" s="142"/>
      <c r="E53" s="21"/>
      <c r="F53" s="21"/>
      <c r="G53" s="89">
        <f>SUM(G24:G52)</f>
        <v>9</v>
      </c>
      <c r="H53" s="271">
        <f>SUM(H24:H52)</f>
        <v>7.7159999999999993</v>
      </c>
      <c r="I53" s="230">
        <f>SUM(I24:I52)</f>
        <v>195</v>
      </c>
      <c r="J53" s="339">
        <f t="shared" si="19"/>
        <v>4.6153846153846156E-2</v>
      </c>
      <c r="K53" s="295">
        <f t="shared" si="20"/>
        <v>3.9569230769230766E-2</v>
      </c>
      <c r="L53" s="89">
        <f>SUM(L24:L52)</f>
        <v>0</v>
      </c>
      <c r="M53" s="241">
        <f>SUM(M24:M52)</f>
        <v>0</v>
      </c>
      <c r="N53" s="89">
        <f>SUM(N24:N52)</f>
        <v>24</v>
      </c>
      <c r="O53" s="351">
        <f t="shared" si="16"/>
        <v>0</v>
      </c>
      <c r="P53" s="316">
        <f t="shared" si="17"/>
        <v>0</v>
      </c>
      <c r="Q53" s="135"/>
      <c r="R53" s="186">
        <f t="shared" si="22"/>
        <v>3.5232876712328762E-2</v>
      </c>
      <c r="S53" s="188">
        <f t="shared" si="23"/>
        <v>4.1095890410958902E-2</v>
      </c>
    </row>
    <row r="54" spans="1:19" ht="111" thickBot="1" x14ac:dyDescent="0.35">
      <c r="A54" s="278"/>
      <c r="B54" s="279"/>
      <c r="C54" s="279"/>
      <c r="D54" s="279"/>
      <c r="E54" s="279" t="s">
        <v>123</v>
      </c>
      <c r="F54" s="279" t="s">
        <v>0</v>
      </c>
      <c r="G54" s="33" t="s">
        <v>271</v>
      </c>
      <c r="H54" s="265" t="s">
        <v>272</v>
      </c>
      <c r="I54" s="327" t="s">
        <v>297</v>
      </c>
      <c r="J54" s="328" t="s">
        <v>112</v>
      </c>
      <c r="K54" s="328" t="s">
        <v>241</v>
      </c>
      <c r="L54" s="58" t="s">
        <v>274</v>
      </c>
      <c r="M54" s="58" t="s">
        <v>275</v>
      </c>
      <c r="N54" s="327" t="s">
        <v>298</v>
      </c>
      <c r="O54" s="328" t="s">
        <v>112</v>
      </c>
      <c r="P54" s="328" t="s">
        <v>241</v>
      </c>
      <c r="Q54" s="135"/>
      <c r="R54" s="147"/>
      <c r="S54" s="195"/>
    </row>
    <row r="55" spans="1:19" x14ac:dyDescent="0.3">
      <c r="A55" s="296" t="s">
        <v>74</v>
      </c>
      <c r="B55" s="297"/>
      <c r="C55" s="297"/>
      <c r="D55" s="297"/>
      <c r="E55" s="297"/>
      <c r="F55" s="297"/>
      <c r="G55" s="298">
        <v>0</v>
      </c>
      <c r="H55" s="343">
        <v>0</v>
      </c>
      <c r="I55" s="106">
        <v>6</v>
      </c>
      <c r="J55" s="54">
        <f t="shared" ref="J55:J63" si="24">IF(G55=0,0,G55/I55)</f>
        <v>0</v>
      </c>
      <c r="K55" s="347">
        <f t="shared" ref="K55:K63" si="25">IF(I55=0,0,H55/I55)</f>
        <v>0</v>
      </c>
      <c r="L55" s="344">
        <v>0</v>
      </c>
      <c r="M55" s="301">
        <v>0</v>
      </c>
      <c r="N55" s="106">
        <v>1</v>
      </c>
      <c r="O55" s="347">
        <f t="shared" ref="O55:O64" si="26">IF(L55=0,0,L55/N55)</f>
        <v>0</v>
      </c>
      <c r="P55" s="347">
        <f t="shared" ref="P55:P63" si="27">IF(N55=0,0,M55/N55)</f>
        <v>0</v>
      </c>
      <c r="Q55" s="135"/>
      <c r="R55" s="186">
        <f t="shared" ref="R55:R64" si="28">IF((I55+N55)&gt;0,(H55+M55)/(I55+N55),"")</f>
        <v>0</v>
      </c>
      <c r="S55" s="188">
        <f t="shared" ref="S55:S64" si="29">IF((I55+N55)&gt;0,(G55+L55)/(I55+N55),"")</f>
        <v>0</v>
      </c>
    </row>
    <row r="56" spans="1:19" x14ac:dyDescent="0.3">
      <c r="A56" s="73"/>
      <c r="B56" s="39"/>
      <c r="C56" s="39"/>
      <c r="D56" s="39"/>
      <c r="E56" s="41" t="s">
        <v>79</v>
      </c>
      <c r="F56" s="263" t="s">
        <v>80</v>
      </c>
      <c r="G56" s="42"/>
      <c r="H56" s="252"/>
      <c r="I56" s="104">
        <v>1</v>
      </c>
      <c r="J56" s="57">
        <f t="shared" si="24"/>
        <v>0</v>
      </c>
      <c r="K56" s="346">
        <f t="shared" si="25"/>
        <v>0</v>
      </c>
      <c r="L56" s="345"/>
      <c r="M56" s="57"/>
      <c r="N56" s="125"/>
      <c r="O56" s="346">
        <f t="shared" si="26"/>
        <v>0</v>
      </c>
      <c r="P56" s="346">
        <f t="shared" si="27"/>
        <v>0</v>
      </c>
      <c r="Q56" s="135"/>
      <c r="R56" s="237">
        <f t="shared" si="28"/>
        <v>0</v>
      </c>
      <c r="S56" s="237">
        <f t="shared" si="29"/>
        <v>0</v>
      </c>
    </row>
    <row r="57" spans="1:19" x14ac:dyDescent="0.3">
      <c r="A57" s="73"/>
      <c r="B57" s="39"/>
      <c r="C57" s="39"/>
      <c r="D57" s="39"/>
      <c r="E57" s="41" t="s">
        <v>81</v>
      </c>
      <c r="F57" s="263" t="s">
        <v>78</v>
      </c>
      <c r="G57" s="42"/>
      <c r="H57" s="252"/>
      <c r="I57" s="104">
        <v>1</v>
      </c>
      <c r="J57" s="57">
        <f>IF(G57=0,0,G57/I57)</f>
        <v>0</v>
      </c>
      <c r="K57" s="346">
        <f t="shared" si="25"/>
        <v>0</v>
      </c>
      <c r="L57" s="345"/>
      <c r="M57" s="57"/>
      <c r="N57" s="125"/>
      <c r="O57" s="346">
        <f t="shared" si="26"/>
        <v>0</v>
      </c>
      <c r="P57" s="346">
        <f t="shared" si="27"/>
        <v>0</v>
      </c>
      <c r="Q57" s="135"/>
      <c r="R57" s="237">
        <f t="shared" si="28"/>
        <v>0</v>
      </c>
      <c r="S57" s="237">
        <f t="shared" si="29"/>
        <v>0</v>
      </c>
    </row>
    <row r="58" spans="1:19" x14ac:dyDescent="0.3">
      <c r="A58" s="73"/>
      <c r="B58" s="39"/>
      <c r="C58" s="39"/>
      <c r="D58" s="39"/>
      <c r="E58" s="41" t="s">
        <v>76</v>
      </c>
      <c r="F58" s="264" t="s">
        <v>78</v>
      </c>
      <c r="G58" s="42"/>
      <c r="H58" s="252"/>
      <c r="I58" s="104"/>
      <c r="J58" s="57">
        <f t="shared" si="24"/>
        <v>0</v>
      </c>
      <c r="K58" s="346">
        <f t="shared" si="25"/>
        <v>0</v>
      </c>
      <c r="L58" s="345"/>
      <c r="M58" s="57"/>
      <c r="N58" s="125"/>
      <c r="O58" s="346">
        <f t="shared" si="26"/>
        <v>0</v>
      </c>
      <c r="P58" s="346">
        <f t="shared" si="27"/>
        <v>0</v>
      </c>
      <c r="Q58" s="135"/>
      <c r="R58" s="237" t="str">
        <f t="shared" si="28"/>
        <v/>
      </c>
      <c r="S58" s="237" t="str">
        <f t="shared" si="29"/>
        <v/>
      </c>
    </row>
    <row r="59" spans="1:19" x14ac:dyDescent="0.3">
      <c r="A59" s="73"/>
      <c r="B59" s="39"/>
      <c r="C59" s="39"/>
      <c r="D59" s="39"/>
      <c r="E59" s="41" t="s">
        <v>82</v>
      </c>
      <c r="F59" s="263" t="s">
        <v>83</v>
      </c>
      <c r="G59" s="42"/>
      <c r="H59" s="342"/>
      <c r="I59" s="104">
        <v>2</v>
      </c>
      <c r="J59" s="57">
        <f t="shared" si="24"/>
        <v>0</v>
      </c>
      <c r="K59" s="346">
        <f t="shared" si="25"/>
        <v>0</v>
      </c>
      <c r="L59" s="345"/>
      <c r="M59" s="57"/>
      <c r="N59" s="125"/>
      <c r="O59" s="346">
        <f t="shared" si="26"/>
        <v>0</v>
      </c>
      <c r="P59" s="346">
        <f t="shared" si="27"/>
        <v>0</v>
      </c>
      <c r="Q59" s="135"/>
      <c r="R59" s="237">
        <f t="shared" si="28"/>
        <v>0</v>
      </c>
      <c r="S59" s="237">
        <f t="shared" si="29"/>
        <v>0</v>
      </c>
    </row>
    <row r="60" spans="1:19" x14ac:dyDescent="0.3">
      <c r="A60" s="74"/>
      <c r="B60" s="39"/>
      <c r="C60" s="39"/>
      <c r="D60" s="39"/>
      <c r="E60" s="41" t="s">
        <v>75</v>
      </c>
      <c r="F60" s="264" t="s">
        <v>77</v>
      </c>
      <c r="G60" s="42"/>
      <c r="H60" s="252"/>
      <c r="I60" s="104">
        <v>1</v>
      </c>
      <c r="J60" s="57">
        <f t="shared" si="24"/>
        <v>0</v>
      </c>
      <c r="K60" s="346">
        <f t="shared" si="25"/>
        <v>0</v>
      </c>
      <c r="L60" s="345"/>
      <c r="M60" s="57"/>
      <c r="N60" s="125"/>
      <c r="O60" s="346">
        <f t="shared" si="26"/>
        <v>0</v>
      </c>
      <c r="P60" s="346">
        <f t="shared" si="27"/>
        <v>0</v>
      </c>
      <c r="Q60" s="135"/>
      <c r="R60" s="237">
        <f t="shared" si="28"/>
        <v>0</v>
      </c>
      <c r="S60" s="237">
        <f t="shared" si="29"/>
        <v>0</v>
      </c>
    </row>
    <row r="61" spans="1:19" x14ac:dyDescent="0.3">
      <c r="A61" s="74"/>
      <c r="B61" s="39"/>
      <c r="C61" s="39"/>
      <c r="D61" s="39"/>
      <c r="E61" s="41" t="s">
        <v>208</v>
      </c>
      <c r="F61" s="264" t="s">
        <v>209</v>
      </c>
      <c r="G61" s="42"/>
      <c r="H61" s="252"/>
      <c r="I61" s="104"/>
      <c r="J61" s="57">
        <f t="shared" si="24"/>
        <v>0</v>
      </c>
      <c r="K61" s="346">
        <f t="shared" si="25"/>
        <v>0</v>
      </c>
      <c r="L61" s="345"/>
      <c r="M61" s="57"/>
      <c r="N61" s="125"/>
      <c r="O61" s="346">
        <f t="shared" si="26"/>
        <v>0</v>
      </c>
      <c r="P61" s="346">
        <f t="shared" si="27"/>
        <v>0</v>
      </c>
      <c r="Q61" s="135"/>
      <c r="R61" s="237" t="str">
        <f t="shared" si="28"/>
        <v/>
      </c>
      <c r="S61" s="237" t="str">
        <f t="shared" si="29"/>
        <v/>
      </c>
    </row>
    <row r="62" spans="1:19" x14ac:dyDescent="0.3">
      <c r="A62" s="74"/>
      <c r="B62" s="39"/>
      <c r="C62" s="39"/>
      <c r="D62" s="39"/>
      <c r="E62" s="45" t="s">
        <v>84</v>
      </c>
      <c r="F62" s="264" t="s">
        <v>85</v>
      </c>
      <c r="G62" s="42"/>
      <c r="H62" s="252"/>
      <c r="I62" s="104">
        <v>1</v>
      </c>
      <c r="J62" s="57">
        <f t="shared" si="24"/>
        <v>0</v>
      </c>
      <c r="K62" s="346">
        <f t="shared" si="25"/>
        <v>0</v>
      </c>
      <c r="L62" s="345"/>
      <c r="M62" s="57"/>
      <c r="N62" s="125"/>
      <c r="O62" s="346">
        <f t="shared" si="26"/>
        <v>0</v>
      </c>
      <c r="P62" s="346">
        <f t="shared" si="27"/>
        <v>0</v>
      </c>
      <c r="Q62" s="135"/>
      <c r="R62" s="237">
        <f t="shared" si="28"/>
        <v>0</v>
      </c>
      <c r="S62" s="237">
        <f t="shared" si="29"/>
        <v>0</v>
      </c>
    </row>
    <row r="63" spans="1:19" x14ac:dyDescent="0.3">
      <c r="A63" s="74"/>
      <c r="B63" s="39"/>
      <c r="C63" s="39"/>
      <c r="D63" s="39"/>
      <c r="E63" s="45" t="s">
        <v>148</v>
      </c>
      <c r="F63" s="264" t="s">
        <v>85</v>
      </c>
      <c r="G63" s="42"/>
      <c r="H63" s="157"/>
      <c r="I63" s="155"/>
      <c r="J63" s="57">
        <f t="shared" si="24"/>
        <v>0</v>
      </c>
      <c r="K63" s="346">
        <f t="shared" si="25"/>
        <v>0</v>
      </c>
      <c r="L63" s="345"/>
      <c r="M63" s="156"/>
      <c r="N63" s="155"/>
      <c r="O63" s="346">
        <f t="shared" si="26"/>
        <v>0</v>
      </c>
      <c r="P63" s="346">
        <f t="shared" si="27"/>
        <v>0</v>
      </c>
      <c r="Q63" s="135"/>
      <c r="R63" s="237" t="str">
        <f t="shared" si="28"/>
        <v/>
      </c>
      <c r="S63" s="237" t="str">
        <f t="shared" si="29"/>
        <v/>
      </c>
    </row>
    <row r="64" spans="1:19" ht="15" thickBot="1" x14ac:dyDescent="0.35">
      <c r="A64" s="75"/>
      <c r="B64" s="43"/>
      <c r="C64" s="43"/>
      <c r="D64" s="43"/>
      <c r="E64" s="401"/>
      <c r="F64" s="401"/>
      <c r="G64" s="90">
        <f>SUM(G56:G63)</f>
        <v>0</v>
      </c>
      <c r="H64" s="326">
        <f t="shared" ref="H64:I64" si="30">SUM(H56:H63)</f>
        <v>0</v>
      </c>
      <c r="I64" s="90">
        <f t="shared" si="30"/>
        <v>6</v>
      </c>
      <c r="J64" s="117">
        <f>IF(G64=0,0,G64/I64)</f>
        <v>0</v>
      </c>
      <c r="K64" s="117">
        <f>IF(I64=0,0,H64/I64)</f>
        <v>0</v>
      </c>
      <c r="L64" s="90">
        <f t="shared" ref="L64:M64" si="31">SUM(L56:L63)</f>
        <v>0</v>
      </c>
      <c r="M64" s="90">
        <f t="shared" si="31"/>
        <v>0</v>
      </c>
      <c r="N64" s="90">
        <v>1</v>
      </c>
      <c r="O64" s="348">
        <f t="shared" si="26"/>
        <v>0</v>
      </c>
      <c r="P64" s="322">
        <f>IF(N64=0,0,M64/N64)</f>
        <v>0</v>
      </c>
      <c r="Q64" s="135"/>
      <c r="R64" s="186">
        <f t="shared" si="28"/>
        <v>0</v>
      </c>
      <c r="S64" s="188">
        <f t="shared" si="29"/>
        <v>0</v>
      </c>
    </row>
    <row r="65" spans="1:22" x14ac:dyDescent="0.3">
      <c r="A65" s="135"/>
      <c r="B65" s="135"/>
      <c r="C65" s="135"/>
      <c r="D65" s="135"/>
      <c r="E65" s="135"/>
      <c r="F65" s="135"/>
      <c r="G65" s="135"/>
      <c r="H65" s="150"/>
      <c r="I65" s="150"/>
      <c r="J65" s="135"/>
      <c r="K65" s="135"/>
      <c r="L65" s="135"/>
      <c r="M65" s="135"/>
      <c r="N65" s="135"/>
      <c r="O65" s="135"/>
      <c r="P65" s="135"/>
      <c r="Q65" s="135"/>
      <c r="R65" s="147"/>
      <c r="S65" s="195"/>
    </row>
    <row r="66" spans="1:22" x14ac:dyDescent="0.3">
      <c r="A66" s="135" t="s">
        <v>227</v>
      </c>
      <c r="B66" s="135"/>
      <c r="C66" s="135"/>
      <c r="D66" s="135"/>
      <c r="E66" s="135"/>
      <c r="F66" s="145" t="s">
        <v>284</v>
      </c>
      <c r="G66" s="135"/>
      <c r="H66" s="150"/>
      <c r="I66" s="150"/>
      <c r="J66" s="135"/>
      <c r="K66" s="145" t="s">
        <v>286</v>
      </c>
      <c r="L66" s="145"/>
      <c r="M66" s="135"/>
      <c r="N66" s="135"/>
      <c r="O66" s="145"/>
      <c r="P66" s="135"/>
      <c r="Q66" s="135"/>
      <c r="R66" s="147"/>
      <c r="S66" s="195"/>
    </row>
    <row r="67" spans="1:22" x14ac:dyDescent="0.3">
      <c r="A67" s="135"/>
      <c r="B67" s="135"/>
      <c r="C67" s="135"/>
      <c r="D67" s="135"/>
      <c r="E67" s="135"/>
      <c r="F67" s="145" t="s">
        <v>285</v>
      </c>
      <c r="G67" s="135"/>
      <c r="H67" s="150"/>
      <c r="I67" s="150"/>
      <c r="J67" s="135"/>
      <c r="K67" s="145" t="s">
        <v>315</v>
      </c>
      <c r="L67" s="145"/>
      <c r="M67" s="135"/>
      <c r="N67" s="135"/>
      <c r="O67" s="145"/>
      <c r="P67" s="135"/>
      <c r="Q67" s="135"/>
      <c r="R67" s="147"/>
      <c r="S67" s="195"/>
    </row>
    <row r="68" spans="1:22" ht="15" thickBot="1" x14ac:dyDescent="0.35">
      <c r="A68" s="135"/>
      <c r="B68" s="135"/>
      <c r="C68" s="135"/>
      <c r="D68" s="135"/>
      <c r="E68" s="135"/>
      <c r="F68" s="145"/>
      <c r="G68" s="135"/>
      <c r="H68" s="150"/>
      <c r="I68" s="150"/>
      <c r="J68" s="135"/>
      <c r="K68" s="145"/>
      <c r="L68" s="145"/>
      <c r="M68" s="135"/>
      <c r="N68" s="135"/>
      <c r="O68" s="145"/>
      <c r="P68" s="135"/>
      <c r="Q68" s="135"/>
      <c r="R68" s="147"/>
      <c r="S68" s="195"/>
    </row>
    <row r="69" spans="1:22" ht="48" customHeight="1" thickBot="1" x14ac:dyDescent="0.35">
      <c r="A69" s="135"/>
      <c r="B69" s="135"/>
      <c r="C69" s="135"/>
      <c r="D69" s="135"/>
      <c r="E69" s="135"/>
      <c r="F69" s="135"/>
      <c r="G69" s="135"/>
      <c r="H69" s="150"/>
      <c r="I69" s="150"/>
      <c r="J69" s="231" t="s">
        <v>278</v>
      </c>
      <c r="K69" s="231" t="s">
        <v>279</v>
      </c>
      <c r="L69" s="135"/>
      <c r="M69" s="135"/>
      <c r="N69" s="135"/>
      <c r="O69" s="231" t="s">
        <v>280</v>
      </c>
      <c r="P69" s="231" t="s">
        <v>281</v>
      </c>
      <c r="Q69" s="410" t="s">
        <v>282</v>
      </c>
      <c r="R69" s="411"/>
      <c r="S69" s="410" t="s">
        <v>283</v>
      </c>
      <c r="T69" s="411"/>
    </row>
    <row r="70" spans="1:22" ht="15" thickBot="1" x14ac:dyDescent="0.35">
      <c r="A70" s="146"/>
      <c r="B70" s="135"/>
      <c r="C70" s="135"/>
      <c r="D70" s="135"/>
      <c r="E70" s="135"/>
      <c r="F70" s="146" t="s">
        <v>100</v>
      </c>
      <c r="G70" s="197">
        <f>G11</f>
        <v>1</v>
      </c>
      <c r="H70" s="203">
        <f>H11</f>
        <v>0.39700000000000002</v>
      </c>
      <c r="I70" s="201">
        <f>I11</f>
        <v>298</v>
      </c>
      <c r="J70" s="47">
        <f>IF(G70=0,0,G70/I70)</f>
        <v>3.3557046979865771E-3</v>
      </c>
      <c r="K70" s="47">
        <f>IF(I70=0,0,H70/I70)</f>
        <v>1.3322147651006712E-3</v>
      </c>
      <c r="L70" s="206">
        <f>L11</f>
        <v>0</v>
      </c>
      <c r="M70" s="198">
        <f>M11</f>
        <v>0</v>
      </c>
      <c r="N70" s="201">
        <f>N11</f>
        <v>1</v>
      </c>
      <c r="O70" s="302">
        <f>IF(L70=0,0,L70/N70)</f>
        <v>0</v>
      </c>
      <c r="P70" s="47">
        <f>IF(N70=0,0,M70/N70)</f>
        <v>0</v>
      </c>
      <c r="Q70" s="119" t="s">
        <v>100</v>
      </c>
      <c r="R70" s="120">
        <f>IF((I70+N70)&gt;0,(H70+M70)/(I70+N70),"")</f>
        <v>1.3277591973244148E-3</v>
      </c>
      <c r="S70" s="189">
        <f>IF((I70+N70)&gt;0,(G70+L70)/(I70+N70),"")</f>
        <v>3.3444816053511705E-3</v>
      </c>
      <c r="T70" s="190"/>
    </row>
    <row r="71" spans="1:22" ht="15" thickBot="1" x14ac:dyDescent="0.35">
      <c r="A71" s="146"/>
      <c r="B71" s="135"/>
      <c r="C71" s="135"/>
      <c r="D71" s="135"/>
      <c r="E71" s="135"/>
      <c r="F71" s="146" t="s">
        <v>101</v>
      </c>
      <c r="G71" s="197">
        <f>G21</f>
        <v>2</v>
      </c>
      <c r="H71" s="203">
        <f>H21</f>
        <v>1.7110000000000001</v>
      </c>
      <c r="I71" s="201">
        <f>I21</f>
        <v>256</v>
      </c>
      <c r="J71" s="47">
        <f t="shared" ref="J71:J74" si="32">IF(G71=0,0,G71/I71)</f>
        <v>7.8125E-3</v>
      </c>
      <c r="K71" s="47">
        <f>IF(I71=0,0,H71/I71)</f>
        <v>6.6835937500000003E-3</v>
      </c>
      <c r="L71" s="206">
        <f>L21</f>
        <v>0</v>
      </c>
      <c r="M71" s="233">
        <f>M21</f>
        <v>0</v>
      </c>
      <c r="N71" s="201">
        <f>N21</f>
        <v>38</v>
      </c>
      <c r="O71" s="302">
        <f t="shared" ref="O71:O74" si="33">IF(L71=0,0,L71/N71)</f>
        <v>0</v>
      </c>
      <c r="P71" s="47">
        <f>IF(N71=0,0,M71/N71)</f>
        <v>0</v>
      </c>
      <c r="Q71" s="121" t="s">
        <v>101</v>
      </c>
      <c r="R71" s="122">
        <f>IF((I71+N71)&gt;0,(H71+M71)/(I71+N71),"")</f>
        <v>5.8197278911564631E-3</v>
      </c>
      <c r="S71" s="191">
        <f>IF((I71+N71)&gt;0,(G71+L71)/(I71+N71),"")</f>
        <v>6.8027210884353739E-3</v>
      </c>
      <c r="T71" s="192"/>
    </row>
    <row r="72" spans="1:22" ht="15" thickBot="1" x14ac:dyDescent="0.35">
      <c r="A72" s="146"/>
      <c r="B72" s="135"/>
      <c r="C72" s="135"/>
      <c r="D72" s="135"/>
      <c r="E72" s="135"/>
      <c r="F72" s="146" t="s">
        <v>102</v>
      </c>
      <c r="G72" s="197">
        <f>G53</f>
        <v>9</v>
      </c>
      <c r="H72" s="203">
        <f>H53</f>
        <v>7.7159999999999993</v>
      </c>
      <c r="I72" s="201">
        <f>I53</f>
        <v>195</v>
      </c>
      <c r="J72" s="47">
        <f t="shared" si="32"/>
        <v>4.6153846153846156E-2</v>
      </c>
      <c r="K72" s="47">
        <f>IF(I72=0,0,H72/I72)</f>
        <v>3.9569230769230766E-2</v>
      </c>
      <c r="L72" s="206">
        <f>L53</f>
        <v>0</v>
      </c>
      <c r="M72" s="198">
        <f>M53</f>
        <v>0</v>
      </c>
      <c r="N72" s="201">
        <f>N53</f>
        <v>24</v>
      </c>
      <c r="O72" s="302">
        <f>IF(L72=0,0,L72/N72)</f>
        <v>0</v>
      </c>
      <c r="P72" s="47">
        <f>IF(N72=0,0,M72/N72)</f>
        <v>0</v>
      </c>
      <c r="Q72" s="121" t="s">
        <v>102</v>
      </c>
      <c r="R72" s="122">
        <f>IF((I72+N72)&gt;0,(H72+M72)/(I72+N72),"")</f>
        <v>3.5232876712328762E-2</v>
      </c>
      <c r="S72" s="191">
        <f>IF((I72+N72)&gt;0,(G72+L72)/(I72+N72),"")</f>
        <v>4.1095890410958902E-2</v>
      </c>
      <c r="T72" s="192"/>
    </row>
    <row r="73" spans="1:22" ht="15" thickBot="1" x14ac:dyDescent="0.35">
      <c r="A73" s="146"/>
      <c r="B73" s="135"/>
      <c r="C73" s="135"/>
      <c r="D73" s="135"/>
      <c r="E73" s="135"/>
      <c r="F73" s="146" t="s">
        <v>103</v>
      </c>
      <c r="G73" s="199">
        <f>G64</f>
        <v>0</v>
      </c>
      <c r="H73" s="204">
        <f>H64</f>
        <v>0</v>
      </c>
      <c r="I73" s="202">
        <f>I64</f>
        <v>6</v>
      </c>
      <c r="J73" s="47">
        <f t="shared" si="32"/>
        <v>0</v>
      </c>
      <c r="K73" s="205">
        <f>IF(I73=0,0,H73/I73)</f>
        <v>0</v>
      </c>
      <c r="L73" s="207">
        <f>L64</f>
        <v>0</v>
      </c>
      <c r="M73" s="234">
        <f>M64</f>
        <v>0</v>
      </c>
      <c r="N73" s="202">
        <f>N64</f>
        <v>1</v>
      </c>
      <c r="O73" s="302">
        <f t="shared" si="33"/>
        <v>0</v>
      </c>
      <c r="P73" s="205">
        <f>IF(N73=0,0,M73/N73)</f>
        <v>0</v>
      </c>
      <c r="Q73" s="121" t="s">
        <v>103</v>
      </c>
      <c r="R73" s="122">
        <f>IF((I73+N73)&gt;0,(H73+M73)/(I73+N73),"")</f>
        <v>0</v>
      </c>
      <c r="S73" s="191">
        <f>IF((I73+N73)&gt;0,(G73+L73)/(I73+N73),"")</f>
        <v>0</v>
      </c>
      <c r="T73" s="192"/>
      <c r="V73" s="238"/>
    </row>
    <row r="74" spans="1:22" ht="15" thickBot="1" x14ac:dyDescent="0.35">
      <c r="A74" s="146"/>
      <c r="B74" s="135"/>
      <c r="C74" s="135"/>
      <c r="D74" s="135"/>
      <c r="E74" s="135"/>
      <c r="F74" s="146" t="s">
        <v>104</v>
      </c>
      <c r="G74" s="353">
        <f>SUM(G70:G73)</f>
        <v>12</v>
      </c>
      <c r="H74" s="182">
        <f>SUM(H70:H73)</f>
        <v>9.8239999999999998</v>
      </c>
      <c r="I74" s="151">
        <f>SUM(I70:I73)</f>
        <v>755</v>
      </c>
      <c r="J74" s="47">
        <f t="shared" si="32"/>
        <v>1.5894039735099338E-2</v>
      </c>
      <c r="K74" s="47">
        <f>IF(I74=0,0,H74/I74)</f>
        <v>1.3011920529801324E-2</v>
      </c>
      <c r="L74" s="208">
        <f>SUM(L70:L73)</f>
        <v>0</v>
      </c>
      <c r="M74" s="182">
        <f>SUM(M70:M73)</f>
        <v>0</v>
      </c>
      <c r="N74" s="151">
        <f>SUM(N70:N73)</f>
        <v>64</v>
      </c>
      <c r="O74" s="324">
        <f t="shared" si="33"/>
        <v>0</v>
      </c>
      <c r="P74" s="47">
        <f>IF(N74=0,0,M74/N74)</f>
        <v>0</v>
      </c>
      <c r="Q74" s="123" t="s">
        <v>104</v>
      </c>
      <c r="R74" s="124">
        <f>IF((I74+N74)&gt;0,(H74+M74)/(I74+N74),"")</f>
        <v>1.1995115995115995E-2</v>
      </c>
      <c r="S74" s="193">
        <f>IF((I74+N74)&gt;0,(G74+L74)/(I74+N74),"")</f>
        <v>1.4652014652014652E-2</v>
      </c>
      <c r="T74" s="194"/>
    </row>
  </sheetData>
  <mergeCells count="5">
    <mergeCell ref="H1:K1"/>
    <mergeCell ref="L1:P1"/>
    <mergeCell ref="E64:F64"/>
    <mergeCell ref="Q69:R69"/>
    <mergeCell ref="S69:T69"/>
  </mergeCells>
  <pageMargins left="0.7" right="0.7" top="0.78740157499999996" bottom="0.78740157499999996" header="0.3" footer="0.3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Rypl Petr</dc:creator>
  <cp:lastModifiedBy>Petr Rypl</cp:lastModifiedBy>
  <cp:lastPrinted>2021-01-29T14:30:57Z</cp:lastPrinted>
  <dcterms:created xsi:type="dcterms:W3CDTF">2013-05-24T07:39:49Z</dcterms:created>
  <dcterms:modified xsi:type="dcterms:W3CDTF">2025-03-17T12:21:27Z</dcterms:modified>
</cp:coreProperties>
</file>